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<sst xmlns="http://schemas.openxmlformats.org/spreadsheetml/2006/main" count="81" uniqueCount="60">
  <si>
    <t>Приложение № 3</t>
  </si>
  <si>
    <t xml:space="preserve">коммунального хозяйства и повышение энергетической </t>
  </si>
  <si>
    <t>эффективности в городском округе Нижняя Салда до</t>
  </si>
  <si>
    <t>ПЕРЕЧЕНЬ</t>
  </si>
  <si>
    <t>ОБЪЕКТОВ КАПИТАЛЬНОГО СТРОИТЕЛЬСТВА ДЛЯ БЮДЖЕТНЫХ ИНВЕСТИЦИЙ</t>
  </si>
  <si>
    <t>№ строки</t>
  </si>
  <si>
    <t xml:space="preserve">Наименование объекта капитального строительства/ Источники расходов на финансирвоание объекта капитального строительства </t>
  </si>
  <si>
    <t>Адрес объекта капитального строительства</t>
  </si>
  <si>
    <t>Сметная стоимость объекта, тыс.рублей:</t>
  </si>
  <si>
    <t>Сроки строительства (проектно-сметных работ, экспертизы проектно-сметной документации)</t>
  </si>
  <si>
    <t>Объемы финансирования, тыс.рублей</t>
  </si>
  <si>
    <t>в текущих ценах (на момент составления проектно-сметной документаци)</t>
  </si>
  <si>
    <t>в ценах соотвествующих лет реализации проекта</t>
  </si>
  <si>
    <t>начало</t>
  </si>
  <si>
    <t>ввод (завершение)</t>
  </si>
  <si>
    <t>всего</t>
  </si>
  <si>
    <t>ул.Строителей 27-29</t>
  </si>
  <si>
    <t>ВСЕГО           по объекту 1, в том числе</t>
  </si>
  <si>
    <t>местный бюджет</t>
  </si>
  <si>
    <t>г. Нижняя Салда, участки улиц: Фрунзе, Победы, Октябрьской революции, Металлургов, Заводская, Подбельского, Володарского, Стеклова, Энгельса, Волкова, Свердлова, Горького, пер. Январский, Ленина, Карла Маркса, Демьяна Бедного, Карла Либкнехта, Урицкого.</t>
  </si>
  <si>
    <t>ВСЕГО                по объекту 2, в том числе</t>
  </si>
  <si>
    <t>областной бюджет</t>
  </si>
  <si>
    <t>г.Нижняяя Салда, ул.Демьяна Бедного, 12а</t>
  </si>
  <si>
    <t>г.Нижняя Салда, ул.Луначарского, 145а</t>
  </si>
  <si>
    <t>ВСЕГО                  по объекту 5, в том числе</t>
  </si>
  <si>
    <t>г.Нижняя Салда, ул.К.Либкнехта, 79б</t>
  </si>
  <si>
    <t>ВСЕГО                  по объекту 6, в том числе</t>
  </si>
  <si>
    <t>г. Нижняя Салда, ул.Фрунзе, 12а</t>
  </si>
  <si>
    <t>ВСЕГО                  по объекту 7, в том числе</t>
  </si>
  <si>
    <t>ВСЕГО                  по объекту 8, в том числе</t>
  </si>
  <si>
    <t>Подпрограмма 7. Реконструкция и модернизация объектов жилищно-коммунального хозяйства в городском округе Нижняя Салда</t>
  </si>
  <si>
    <t>г.Нижняя Салда, ул. Энгельса, № 4</t>
  </si>
  <si>
    <t>ВСЕГО                  по объекту 9, в том числе</t>
  </si>
  <si>
    <t xml:space="preserve"> город Нижняя Салда, пер. Коммунаров, 39</t>
  </si>
  <si>
    <t>ВСЕГО                    по объекту 4, в том числе</t>
  </si>
  <si>
    <t>ВСЕГО                  по объекту 11, в том числе</t>
  </si>
  <si>
    <t>г. Нижняя Салда, участки улиц: Парижской Коммуны, Республиканская, Терешковой, Кузьмина, Малютина, Луначарского, пер.Коммунаров</t>
  </si>
  <si>
    <t>ВСЕГО                по объекту 3, в том числе</t>
  </si>
  <si>
    <t>"Развитие жилищно-коммунального хозяйства и повышение энергетической эффективности в городском округе Нижняя Салда до 2024 года"</t>
  </si>
  <si>
    <t>Подпрограмма 4. Восстановление и развитие объектов внешнего благоустройства в городском округе Нижняя Салда до 2024 года</t>
  </si>
  <si>
    <t>Подпрограмма 6. Энергосбережение и повышение энергетической эффективности в городском округе Нижняя Салда до 2024 года</t>
  </si>
  <si>
    <t>город Нижняя Салда, ул. Строителей, 70 - ул. Строителей, 2а</t>
  </si>
  <si>
    <t>к муниципальной программе «Развитие жилищно-</t>
  </si>
  <si>
    <t>2024 года»</t>
  </si>
  <si>
    <t>ВСЕГО по объекту 10, в том числе</t>
  </si>
  <si>
    <t>ВСЕГО                  по объекту 12, в том числе</t>
  </si>
  <si>
    <r>
      <t xml:space="preserve">Объект 1. </t>
    </r>
    <r>
      <rPr>
        <sz val="11"/>
        <rFont val="Liberation Serif"/>
        <family val="1"/>
      </rPr>
      <t xml:space="preserve"> Строительство игровой площадки</t>
    </r>
  </si>
  <si>
    <r>
      <rPr>
        <b/>
        <sz val="11"/>
        <rFont val="Liberation Serif"/>
        <family val="1"/>
      </rPr>
      <t xml:space="preserve">Объект 2.  </t>
    </r>
    <r>
      <rPr>
        <sz val="11"/>
        <rFont val="Liberation Serif"/>
        <family val="1"/>
      </rPr>
      <t>Строительство объекта "Наружные газопроводы низкого давления в городе Нижняя Салда Свердловской области"</t>
    </r>
  </si>
  <si>
    <r>
      <rPr>
        <b/>
        <sz val="11"/>
        <rFont val="Liberation Serif"/>
        <family val="1"/>
      </rPr>
      <t xml:space="preserve">Объект 3.  </t>
    </r>
    <r>
      <rPr>
        <sz val="11"/>
        <rFont val="Liberation Serif"/>
        <family val="1"/>
      </rPr>
      <t>Строительство объекта "Строительство газопровода в городе Нижняя Салда 2 очередь"</t>
    </r>
  </si>
  <si>
    <r>
      <rPr>
        <b/>
        <sz val="11"/>
        <rFont val="Liberation Serif"/>
        <family val="1"/>
      </rPr>
      <t>Объект 4.</t>
    </r>
    <r>
      <rPr>
        <sz val="11"/>
        <rFont val="Liberation Serif"/>
        <family val="1"/>
      </rPr>
      <t xml:space="preserve"> Строительство объекта "Блочная газовая котельная в городе Нижняя Салда по адресу: ул.Демьяна Бедного, 12а мощностью 1,8 МВт</t>
    </r>
  </si>
  <si>
    <r>
      <t xml:space="preserve">Объект 5. </t>
    </r>
    <r>
      <rPr>
        <sz val="11"/>
        <rFont val="Liberation Serif"/>
        <family val="1"/>
      </rPr>
      <t>Строительство объекта "Блочная газовая котельная в городе Нижняя Салда по адресу: ул.Луначарского,145а мощностью 1,26 МВт</t>
    </r>
  </si>
  <si>
    <r>
      <t xml:space="preserve">Объект 6. </t>
    </r>
    <r>
      <rPr>
        <sz val="11"/>
        <rFont val="Liberation Serif"/>
        <family val="1"/>
      </rPr>
      <t>Строительство объекта "Блочная газовая котельная в городе Нижняя Салда по адресу: ул.Розы Люксембург, 21а"</t>
    </r>
  </si>
  <si>
    <r>
      <t xml:space="preserve">Объект 7. </t>
    </r>
    <r>
      <rPr>
        <sz val="11"/>
        <rFont val="Liberation Serif"/>
        <family val="1"/>
      </rPr>
      <t>Строительство объекта "Блочная газовая котельная в городе Нижняя Салда, по адресу: ул.К.Либкнехта, 79,б"</t>
    </r>
  </si>
  <si>
    <r>
      <t xml:space="preserve">Объект 8. </t>
    </r>
    <r>
      <rPr>
        <sz val="11"/>
        <rFont val="Liberation Serif"/>
        <family val="1"/>
      </rPr>
      <t>Строительство объекта "Блочная газовая котельная в городе Нижняя Салда, по адресу: ул.Фрунзе, 12а"</t>
    </r>
  </si>
  <si>
    <r>
      <rPr>
        <b/>
        <sz val="11"/>
        <rFont val="Liberation Serif"/>
        <family val="1"/>
      </rPr>
      <t>Объект 9.</t>
    </r>
    <r>
      <rPr>
        <sz val="11"/>
        <rFont val="Liberation Serif"/>
        <family val="1"/>
      </rPr>
      <t xml:space="preserve"> Строительство объекта "Блочная газовая котельная в существующем здании ЦТП в городе Нижняя Салда, по адресу: ул.Строителей,2а</t>
    </r>
  </si>
  <si>
    <r>
      <t xml:space="preserve">Объект 10.  </t>
    </r>
    <r>
      <rPr>
        <sz val="11"/>
        <rFont val="Liberation Serif"/>
        <family val="1"/>
      </rPr>
  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  </r>
  </si>
  <si>
    <r>
      <rPr>
        <b/>
        <sz val="11"/>
        <rFont val="Liberation Serif"/>
        <family val="1"/>
      </rPr>
      <t xml:space="preserve">Объект 11. </t>
    </r>
    <r>
      <rPr>
        <sz val="11"/>
        <rFont val="Liberation Serif"/>
        <family val="1"/>
      </rPr>
      <t>Строительство канализационной насосной станции № 2</t>
    </r>
  </si>
  <si>
    <r>
      <t xml:space="preserve">Объект 12. </t>
    </r>
    <r>
      <rPr>
        <sz val="11"/>
        <rFont val="Liberation Serif"/>
        <family val="1"/>
      </rPr>
      <t xml:space="preserve">Сооружения биологической очистки хозбытовых сточных вод производительностью 
6000 м3/сутки ГО Нижняя Салда Свердловской области
</t>
    </r>
  </si>
  <si>
    <t>г.Нижняя Салда, ул. Розы Люксембург, 21а</t>
  </si>
  <si>
    <t>Приложение № 2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городского округа Нижняя Салда                                                                                                        от 08.02.2023 № 79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</si>
</sst>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Liberation Serif"/>
      <family val="1"/>
    </font>
    <font>
      <sz val="11"/>
      <name val="Liberation Serif"/>
      <family val="1"/>
    </font>
    <font>
      <b/>
      <sz val="14"/>
      <name val="Liberation Serif"/>
      <family val="1"/>
    </font>
    <font>
      <b/>
      <sz val="16"/>
      <name val="Liberation Serif"/>
      <family val="1"/>
    </font>
    <font>
      <sz val="16"/>
      <name val="Liberation Serif"/>
      <family val="1"/>
    </font>
    <font>
      <b/>
      <sz val="11"/>
      <name val="Liberation Serif"/>
      <family val="1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4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2" fontId="4" fillId="34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wrapText="1"/>
    </xf>
    <xf numFmtId="0" fontId="8" fillId="34" borderId="11" xfId="0" applyFont="1" applyFill="1" applyBorder="1" applyAlignment="1">
      <alignment horizontal="left" vertical="top" wrapText="1"/>
    </xf>
    <xf numFmtId="0" fontId="43" fillId="34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left" vertical="top" wrapText="1"/>
    </xf>
    <xf numFmtId="0" fontId="43" fillId="33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72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34" borderId="12" xfId="0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9" fillId="34" borderId="13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1" xfId="0" applyFont="1" applyFill="1" applyBorder="1" applyAlignment="1">
      <alignment/>
    </xf>
    <xf numFmtId="0" fontId="6" fillId="34" borderId="16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zoomScale="85" zoomScaleNormal="85" zoomScalePageLayoutView="0" workbookViewId="0" topLeftCell="A1">
      <selection activeCell="O1" sqref="O1:S1"/>
    </sheetView>
  </sheetViews>
  <sheetFormatPr defaultColWidth="9.140625" defaultRowHeight="15"/>
  <cols>
    <col min="1" max="1" width="4.421875" style="2" customWidth="1"/>
    <col min="2" max="2" width="22.57421875" style="2" customWidth="1"/>
    <col min="3" max="3" width="31.7109375" style="2" customWidth="1"/>
    <col min="4" max="4" width="8.8515625" style="2" customWidth="1"/>
    <col min="5" max="5" width="8.00390625" style="2" customWidth="1"/>
    <col min="6" max="6" width="7.00390625" style="2" customWidth="1"/>
    <col min="7" max="7" width="6.8515625" style="2" customWidth="1"/>
    <col min="8" max="8" width="12.8515625" style="2" customWidth="1"/>
    <col min="9" max="9" width="11.8515625" style="2" customWidth="1"/>
    <col min="10" max="10" width="10.57421875" style="2" customWidth="1"/>
    <col min="11" max="11" width="11.421875" style="2" customWidth="1"/>
    <col min="12" max="12" width="12.8515625" style="2" customWidth="1"/>
    <col min="13" max="13" width="12.421875" style="2" customWidth="1"/>
    <col min="14" max="14" width="20.00390625" style="2" customWidth="1"/>
    <col min="15" max="15" width="22.8515625" style="3" customWidth="1"/>
    <col min="16" max="16" width="19.8515625" style="3" customWidth="1"/>
    <col min="17" max="17" width="14.00390625" style="3" customWidth="1"/>
    <col min="18" max="18" width="11.7109375" style="3" customWidth="1"/>
    <col min="19" max="19" width="12.00390625" style="2" customWidth="1"/>
    <col min="20" max="20" width="16.7109375" style="2" customWidth="1"/>
    <col min="21" max="16384" width="9.140625" style="2" customWidth="1"/>
  </cols>
  <sheetData>
    <row r="1" spans="11:19" s="32" customFormat="1" ht="77.25" customHeight="1">
      <c r="K1" s="33"/>
      <c r="L1" s="33"/>
      <c r="M1" s="33"/>
      <c r="N1" s="33"/>
      <c r="O1" s="40" t="s">
        <v>59</v>
      </c>
      <c r="P1" s="41"/>
      <c r="Q1" s="41"/>
      <c r="R1" s="41"/>
      <c r="S1" s="41"/>
    </row>
    <row r="2" spans="15:17" ht="22.5" customHeight="1">
      <c r="O2" s="1" t="s">
        <v>0</v>
      </c>
      <c r="P2" s="1"/>
      <c r="Q2" s="1"/>
    </row>
    <row r="3" spans="15:17" ht="17.25">
      <c r="O3" s="1" t="s">
        <v>42</v>
      </c>
      <c r="P3" s="1"/>
      <c r="Q3" s="1"/>
    </row>
    <row r="4" spans="15:17" ht="17.25">
      <c r="O4" s="1" t="s">
        <v>1</v>
      </c>
      <c r="P4" s="1"/>
      <c r="Q4" s="1"/>
    </row>
    <row r="5" spans="15:17" ht="17.25">
      <c r="O5" s="1" t="s">
        <v>2</v>
      </c>
      <c r="P5" s="1"/>
      <c r="Q5" s="1"/>
    </row>
    <row r="6" spans="15:17" ht="17.25">
      <c r="O6" s="1" t="s">
        <v>43</v>
      </c>
      <c r="P6" s="1"/>
      <c r="Q6" s="1"/>
    </row>
    <row r="7" spans="15:17" ht="17.25">
      <c r="O7" s="1"/>
      <c r="P7" s="1"/>
      <c r="Q7" s="1"/>
    </row>
    <row r="8" spans="1:17" ht="17.25">
      <c r="A8" s="42" t="s">
        <v>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3"/>
      <c r="Q8" s="43"/>
    </row>
    <row r="9" spans="1:17" ht="17.25">
      <c r="A9" s="44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3"/>
      <c r="P9" s="43"/>
      <c r="Q9" s="43"/>
    </row>
    <row r="10" spans="1:17" ht="39.75" customHeight="1">
      <c r="A10" s="44" t="s">
        <v>38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3"/>
      <c r="P10" s="43"/>
      <c r="Q10" s="43"/>
    </row>
    <row r="11" spans="1:19" ht="41.25" customHeight="1">
      <c r="A11" s="4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5" customHeight="1">
      <c r="A12" s="45" t="s">
        <v>5</v>
      </c>
      <c r="B12" s="45" t="s">
        <v>6</v>
      </c>
      <c r="C12" s="39" t="s">
        <v>7</v>
      </c>
      <c r="D12" s="39" t="s">
        <v>8</v>
      </c>
      <c r="E12" s="39"/>
      <c r="F12" s="39" t="s">
        <v>9</v>
      </c>
      <c r="G12" s="39"/>
      <c r="H12" s="39" t="s">
        <v>10</v>
      </c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48"/>
    </row>
    <row r="13" spans="1:19" ht="139.5" customHeight="1">
      <c r="A13" s="46"/>
      <c r="B13" s="46"/>
      <c r="C13" s="47"/>
      <c r="D13" s="5" t="s">
        <v>11</v>
      </c>
      <c r="E13" s="5" t="s">
        <v>12</v>
      </c>
      <c r="F13" s="5" t="s">
        <v>13</v>
      </c>
      <c r="G13" s="5" t="s">
        <v>14</v>
      </c>
      <c r="H13" s="5" t="s">
        <v>15</v>
      </c>
      <c r="I13" s="5">
        <v>2014</v>
      </c>
      <c r="J13" s="5">
        <v>2015</v>
      </c>
      <c r="K13" s="5">
        <v>2016</v>
      </c>
      <c r="L13" s="5">
        <v>2017</v>
      </c>
      <c r="M13" s="5">
        <v>2018</v>
      </c>
      <c r="N13" s="5">
        <v>2019</v>
      </c>
      <c r="O13" s="7">
        <v>2020</v>
      </c>
      <c r="P13" s="7">
        <v>2021</v>
      </c>
      <c r="Q13" s="27">
        <v>2022</v>
      </c>
      <c r="R13" s="8">
        <v>2023</v>
      </c>
      <c r="S13" s="8">
        <v>2024</v>
      </c>
    </row>
    <row r="14" spans="1:19" ht="13.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10">
        <v>15</v>
      </c>
      <c r="P14" s="10">
        <v>16</v>
      </c>
      <c r="Q14" s="10">
        <v>17</v>
      </c>
      <c r="R14" s="10">
        <v>18</v>
      </c>
      <c r="S14" s="9">
        <v>19</v>
      </c>
    </row>
    <row r="15" spans="1:19" ht="15">
      <c r="A15" s="5">
        <v>1</v>
      </c>
      <c r="B15" s="34" t="s">
        <v>39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  <c r="S15" s="37"/>
    </row>
    <row r="16" spans="1:19" ht="41.25">
      <c r="A16" s="5">
        <f>A15+1</f>
        <v>2</v>
      </c>
      <c r="B16" s="11" t="s">
        <v>46</v>
      </c>
      <c r="C16" s="5" t="s">
        <v>16</v>
      </c>
      <c r="D16" s="5"/>
      <c r="E16" s="5"/>
      <c r="F16" s="5">
        <v>2014</v>
      </c>
      <c r="G16" s="5">
        <v>2014</v>
      </c>
      <c r="H16" s="5"/>
      <c r="I16" s="5"/>
      <c r="J16" s="5"/>
      <c r="K16" s="5"/>
      <c r="L16" s="5"/>
      <c r="M16" s="5"/>
      <c r="N16" s="5"/>
      <c r="O16" s="7"/>
      <c r="P16" s="7"/>
      <c r="Q16" s="27"/>
      <c r="R16" s="12"/>
      <c r="S16" s="12"/>
    </row>
    <row r="17" spans="1:19" ht="27">
      <c r="A17" s="7">
        <f aca="true" t="shared" si="0" ref="A17:A64">A16+1</f>
        <v>3</v>
      </c>
      <c r="B17" s="13" t="s">
        <v>17</v>
      </c>
      <c r="C17" s="5"/>
      <c r="D17" s="5">
        <v>367.185</v>
      </c>
      <c r="E17" s="5"/>
      <c r="F17" s="5"/>
      <c r="G17" s="5"/>
      <c r="H17" s="5"/>
      <c r="I17" s="5">
        <v>367.185</v>
      </c>
      <c r="J17" s="5"/>
      <c r="K17" s="5"/>
      <c r="L17" s="5"/>
      <c r="M17" s="5"/>
      <c r="N17" s="5"/>
      <c r="O17" s="7"/>
      <c r="P17" s="7"/>
      <c r="Q17" s="27"/>
      <c r="R17" s="12"/>
      <c r="S17" s="12"/>
    </row>
    <row r="18" spans="1:19" ht="13.5">
      <c r="A18" s="7">
        <f t="shared" si="0"/>
        <v>4</v>
      </c>
      <c r="B18" s="13" t="s">
        <v>18</v>
      </c>
      <c r="C18" s="5"/>
      <c r="D18" s="5">
        <v>367.185</v>
      </c>
      <c r="E18" s="5"/>
      <c r="F18" s="5"/>
      <c r="G18" s="5"/>
      <c r="H18" s="5"/>
      <c r="I18" s="5">
        <v>367.185</v>
      </c>
      <c r="J18" s="5"/>
      <c r="K18" s="5"/>
      <c r="L18" s="5"/>
      <c r="M18" s="5"/>
      <c r="N18" s="5"/>
      <c r="O18" s="7"/>
      <c r="P18" s="7"/>
      <c r="Q18" s="27"/>
      <c r="R18" s="12"/>
      <c r="S18" s="12"/>
    </row>
    <row r="19" spans="1:19" ht="15">
      <c r="A19" s="7">
        <f t="shared" si="0"/>
        <v>5</v>
      </c>
      <c r="B19" s="34" t="s">
        <v>40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  <c r="S19" s="37"/>
    </row>
    <row r="20" spans="1:19" ht="159.75" customHeight="1">
      <c r="A20" s="7">
        <f t="shared" si="0"/>
        <v>6</v>
      </c>
      <c r="B20" s="13" t="s">
        <v>47</v>
      </c>
      <c r="C20" s="13" t="s">
        <v>19</v>
      </c>
      <c r="D20" s="5"/>
      <c r="E20" s="5"/>
      <c r="F20" s="5">
        <v>2017</v>
      </c>
      <c r="G20" s="5">
        <v>2019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2"/>
      <c r="S20" s="12"/>
    </row>
    <row r="21" spans="1:19" s="15" customFormat="1" ht="27">
      <c r="A21" s="7">
        <f t="shared" si="0"/>
        <v>7</v>
      </c>
      <c r="B21" s="11" t="s">
        <v>20</v>
      </c>
      <c r="C21" s="11"/>
      <c r="D21" s="14"/>
      <c r="E21" s="14"/>
      <c r="F21" s="14"/>
      <c r="G21" s="14"/>
      <c r="H21" s="23">
        <f>SUM(H22:H23)</f>
        <v>43728.632999999994</v>
      </c>
      <c r="I21" s="23">
        <f aca="true" t="shared" si="1" ref="I21:Q21">SUM(I22:I23)</f>
        <v>0</v>
      </c>
      <c r="J21" s="23">
        <f t="shared" si="1"/>
        <v>0</v>
      </c>
      <c r="K21" s="23">
        <f t="shared" si="1"/>
        <v>0</v>
      </c>
      <c r="L21" s="23">
        <f t="shared" si="1"/>
        <v>23047.813000000002</v>
      </c>
      <c r="M21" s="23">
        <f t="shared" si="1"/>
        <v>20106.838</v>
      </c>
      <c r="N21" s="23">
        <f>N22+N23</f>
        <v>573.982</v>
      </c>
      <c r="O21" s="23">
        <f>O22+O23</f>
        <v>0</v>
      </c>
      <c r="P21" s="23">
        <f t="shared" si="1"/>
        <v>0</v>
      </c>
      <c r="Q21" s="23">
        <f t="shared" si="1"/>
        <v>0</v>
      </c>
      <c r="R21" s="23">
        <f>SUM(R22:R23)</f>
        <v>0</v>
      </c>
      <c r="S21" s="23">
        <f>SUM(S22:S23)</f>
        <v>0</v>
      </c>
    </row>
    <row r="22" spans="1:19" ht="13.5">
      <c r="A22" s="7">
        <f t="shared" si="0"/>
        <v>8</v>
      </c>
      <c r="B22" s="5" t="s">
        <v>18</v>
      </c>
      <c r="C22" s="5"/>
      <c r="D22" s="5"/>
      <c r="E22" s="5"/>
      <c r="F22" s="5"/>
      <c r="G22" s="5"/>
      <c r="H22" s="24">
        <f>SUM(I22:Q22)</f>
        <v>3319.8990000000003</v>
      </c>
      <c r="I22" s="24">
        <v>0</v>
      </c>
      <c r="J22" s="24">
        <v>0</v>
      </c>
      <c r="K22" s="24">
        <v>0</v>
      </c>
      <c r="L22" s="24">
        <v>2347.813</v>
      </c>
      <c r="M22" s="24">
        <v>972.086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</row>
    <row r="23" spans="1:19" ht="21" customHeight="1">
      <c r="A23" s="7">
        <f t="shared" si="0"/>
        <v>9</v>
      </c>
      <c r="B23" s="5" t="s">
        <v>21</v>
      </c>
      <c r="C23" s="5"/>
      <c r="D23" s="5"/>
      <c r="E23" s="5"/>
      <c r="F23" s="5"/>
      <c r="G23" s="5"/>
      <c r="H23" s="24">
        <f>SUM(I23:Q23)</f>
        <v>40408.734</v>
      </c>
      <c r="I23" s="24">
        <v>0</v>
      </c>
      <c r="J23" s="24">
        <v>0</v>
      </c>
      <c r="K23" s="24">
        <v>0</v>
      </c>
      <c r="L23" s="24">
        <v>20700</v>
      </c>
      <c r="M23" s="24">
        <v>19134.752</v>
      </c>
      <c r="N23" s="24">
        <v>573.982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</row>
    <row r="24" spans="1:19" ht="159.75" customHeight="1">
      <c r="A24" s="7">
        <f t="shared" si="0"/>
        <v>10</v>
      </c>
      <c r="B24" s="13" t="s">
        <v>48</v>
      </c>
      <c r="C24" s="13" t="s">
        <v>36</v>
      </c>
      <c r="D24" s="5"/>
      <c r="E24" s="5"/>
      <c r="F24" s="5">
        <v>2019</v>
      </c>
      <c r="G24" s="5">
        <v>2021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12"/>
      <c r="S24" s="12"/>
    </row>
    <row r="25" spans="1:20" s="15" customFormat="1" ht="27">
      <c r="A25" s="7">
        <f t="shared" si="0"/>
        <v>11</v>
      </c>
      <c r="B25" s="11" t="s">
        <v>37</v>
      </c>
      <c r="C25" s="11"/>
      <c r="D25" s="14"/>
      <c r="E25" s="14"/>
      <c r="F25" s="14"/>
      <c r="G25" s="14"/>
      <c r="H25" s="23">
        <f aca="true" t="shared" si="2" ref="H25:M25">SUM(H26:H27)</f>
        <v>21544.72437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  <c r="N25" s="23">
        <f>N26+N27</f>
        <v>0</v>
      </c>
      <c r="O25" s="23">
        <f>O26+O27</f>
        <v>21210.4072</v>
      </c>
      <c r="P25" s="23">
        <f>SUM(P26:P27)</f>
        <v>334.31717000000003</v>
      </c>
      <c r="Q25" s="23">
        <f>SUM(Q26:Q27)</f>
        <v>0</v>
      </c>
      <c r="R25" s="23">
        <f>SUM(R26:R27)</f>
        <v>0</v>
      </c>
      <c r="S25" s="23">
        <f>SUM(S26:S27)</f>
        <v>0</v>
      </c>
      <c r="T25" s="18"/>
    </row>
    <row r="26" spans="1:19" ht="13.5">
      <c r="A26" s="7">
        <f t="shared" si="0"/>
        <v>12</v>
      </c>
      <c r="B26" s="5" t="s">
        <v>18</v>
      </c>
      <c r="C26" s="5"/>
      <c r="D26" s="5"/>
      <c r="E26" s="5"/>
      <c r="F26" s="5"/>
      <c r="G26" s="5"/>
      <c r="H26" s="24">
        <f>SUM(I26:Q26)</f>
        <v>7069.14146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6960.32334</v>
      </c>
      <c r="P26" s="24">
        <v>108.81812</v>
      </c>
      <c r="Q26" s="24">
        <v>0</v>
      </c>
      <c r="R26" s="24">
        <v>0</v>
      </c>
      <c r="S26" s="24">
        <v>0</v>
      </c>
    </row>
    <row r="27" spans="1:19" ht="21" customHeight="1">
      <c r="A27" s="7">
        <f t="shared" si="0"/>
        <v>13</v>
      </c>
      <c r="B27" s="5" t="s">
        <v>21</v>
      </c>
      <c r="C27" s="5"/>
      <c r="D27" s="5"/>
      <c r="E27" s="5"/>
      <c r="F27" s="5"/>
      <c r="G27" s="5"/>
      <c r="H27" s="24">
        <f>SUM(I27:Q27)</f>
        <v>14475.582910000001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14250.08386</v>
      </c>
      <c r="P27" s="24">
        <v>225.49905</v>
      </c>
      <c r="Q27" s="24">
        <v>0</v>
      </c>
      <c r="R27" s="24">
        <v>0</v>
      </c>
      <c r="S27" s="24">
        <v>0</v>
      </c>
    </row>
    <row r="28" spans="1:19" ht="110.25">
      <c r="A28" s="7">
        <f t="shared" si="0"/>
        <v>14</v>
      </c>
      <c r="B28" s="5" t="s">
        <v>49</v>
      </c>
      <c r="C28" s="5" t="s">
        <v>22</v>
      </c>
      <c r="D28" s="5"/>
      <c r="E28" s="5"/>
      <c r="F28" s="5">
        <v>2019</v>
      </c>
      <c r="G28" s="5">
        <v>2020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12"/>
      <c r="S28" s="12"/>
    </row>
    <row r="29" spans="1:19" ht="27">
      <c r="A29" s="7">
        <f t="shared" si="0"/>
        <v>15</v>
      </c>
      <c r="B29" s="11" t="s">
        <v>34</v>
      </c>
      <c r="C29" s="14"/>
      <c r="D29" s="14"/>
      <c r="E29" s="14"/>
      <c r="F29" s="14"/>
      <c r="G29" s="14"/>
      <c r="H29" s="23">
        <f aca="true" t="shared" si="3" ref="H29:S29">SUM(H30:H31)</f>
        <v>24799.854</v>
      </c>
      <c r="I29" s="23">
        <f t="shared" si="3"/>
        <v>0</v>
      </c>
      <c r="J29" s="23">
        <f t="shared" si="3"/>
        <v>0</v>
      </c>
      <c r="K29" s="23">
        <f t="shared" si="3"/>
        <v>0</v>
      </c>
      <c r="L29" s="23">
        <f t="shared" si="3"/>
        <v>0</v>
      </c>
      <c r="M29" s="23">
        <f t="shared" si="3"/>
        <v>0</v>
      </c>
      <c r="N29" s="23">
        <f t="shared" si="3"/>
        <v>21417.164</v>
      </c>
      <c r="O29" s="23">
        <f t="shared" si="3"/>
        <v>3382.6899999999996</v>
      </c>
      <c r="P29" s="23">
        <f t="shared" si="3"/>
        <v>0</v>
      </c>
      <c r="Q29" s="23">
        <f t="shared" si="3"/>
        <v>0</v>
      </c>
      <c r="R29" s="23">
        <f t="shared" si="3"/>
        <v>0</v>
      </c>
      <c r="S29" s="23">
        <f t="shared" si="3"/>
        <v>0</v>
      </c>
    </row>
    <row r="30" spans="1:19" ht="18.75" customHeight="1">
      <c r="A30" s="7">
        <f t="shared" si="0"/>
        <v>16</v>
      </c>
      <c r="B30" s="5" t="s">
        <v>18</v>
      </c>
      <c r="C30" s="5"/>
      <c r="D30" s="5"/>
      <c r="E30" s="5"/>
      <c r="F30" s="5"/>
      <c r="G30" s="5"/>
      <c r="H30" s="24">
        <f>SUM(I30:Q30)</f>
        <v>2479.9849999999997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2141.716</v>
      </c>
      <c r="O30" s="24">
        <v>338.269</v>
      </c>
      <c r="P30" s="24">
        <v>0</v>
      </c>
      <c r="Q30" s="24">
        <v>0</v>
      </c>
      <c r="R30" s="24">
        <v>0</v>
      </c>
      <c r="S30" s="24">
        <v>0</v>
      </c>
    </row>
    <row r="31" spans="1:19" ht="23.25" customHeight="1">
      <c r="A31" s="7">
        <f t="shared" si="0"/>
        <v>17</v>
      </c>
      <c r="B31" s="5" t="s">
        <v>21</v>
      </c>
      <c r="C31" s="5"/>
      <c r="D31" s="5"/>
      <c r="E31" s="5"/>
      <c r="F31" s="5"/>
      <c r="G31" s="5"/>
      <c r="H31" s="24">
        <f>SUM(I31:Q31)</f>
        <v>22319.869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19275.448</v>
      </c>
      <c r="O31" s="24">
        <v>3044.421</v>
      </c>
      <c r="P31" s="24">
        <v>0</v>
      </c>
      <c r="Q31" s="24">
        <v>0</v>
      </c>
      <c r="R31" s="24">
        <v>0</v>
      </c>
      <c r="S31" s="24">
        <v>0</v>
      </c>
    </row>
    <row r="32" spans="1:23" ht="129" customHeight="1">
      <c r="A32" s="7">
        <f t="shared" si="0"/>
        <v>18</v>
      </c>
      <c r="B32" s="11" t="s">
        <v>50</v>
      </c>
      <c r="C32" s="5" t="s">
        <v>23</v>
      </c>
      <c r="D32" s="5"/>
      <c r="E32" s="5"/>
      <c r="F32" s="5">
        <v>2019</v>
      </c>
      <c r="G32" s="5">
        <v>2020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12"/>
      <c r="S32" s="12"/>
      <c r="W32" s="19"/>
    </row>
    <row r="33" spans="1:19" ht="27">
      <c r="A33" s="7">
        <f t="shared" si="0"/>
        <v>19</v>
      </c>
      <c r="B33" s="11" t="s">
        <v>24</v>
      </c>
      <c r="C33" s="14"/>
      <c r="D33" s="14"/>
      <c r="E33" s="14"/>
      <c r="F33" s="14"/>
      <c r="G33" s="14"/>
      <c r="H33" s="23">
        <f aca="true" t="shared" si="4" ref="H33:M33">SUM(H34:H35)</f>
        <v>24260.337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23">
        <f t="shared" si="4"/>
        <v>0</v>
      </c>
      <c r="N33" s="23">
        <f>SUM(N34:N35)</f>
        <v>18940.615</v>
      </c>
      <c r="O33" s="23">
        <f>O34+O35</f>
        <v>5319.722</v>
      </c>
      <c r="P33" s="23">
        <v>0</v>
      </c>
      <c r="Q33" s="23">
        <v>0</v>
      </c>
      <c r="R33" s="23">
        <v>0</v>
      </c>
      <c r="S33" s="23">
        <v>0</v>
      </c>
    </row>
    <row r="34" spans="1:19" ht="13.5">
      <c r="A34" s="7">
        <f t="shared" si="0"/>
        <v>20</v>
      </c>
      <c r="B34" s="5" t="s">
        <v>18</v>
      </c>
      <c r="C34" s="5"/>
      <c r="D34" s="5"/>
      <c r="E34" s="5"/>
      <c r="F34" s="5"/>
      <c r="G34" s="5"/>
      <c r="H34" s="24">
        <f>SUM(I34:Q34)</f>
        <v>2426.033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1894.061</v>
      </c>
      <c r="O34" s="24">
        <v>531.972</v>
      </c>
      <c r="P34" s="24">
        <v>0</v>
      </c>
      <c r="Q34" s="24">
        <v>0</v>
      </c>
      <c r="R34" s="24">
        <v>0</v>
      </c>
      <c r="S34" s="24">
        <v>0</v>
      </c>
    </row>
    <row r="35" spans="1:19" ht="19.5" customHeight="1">
      <c r="A35" s="7">
        <f t="shared" si="0"/>
        <v>21</v>
      </c>
      <c r="B35" s="5" t="s">
        <v>21</v>
      </c>
      <c r="C35" s="5"/>
      <c r="D35" s="5"/>
      <c r="E35" s="5"/>
      <c r="F35" s="5"/>
      <c r="G35" s="5"/>
      <c r="H35" s="24">
        <f>SUM(I35:Q35)</f>
        <v>21834.304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17046.554</v>
      </c>
      <c r="O35" s="24">
        <v>4787.75</v>
      </c>
      <c r="P35" s="24">
        <v>0</v>
      </c>
      <c r="Q35" s="24">
        <v>0</v>
      </c>
      <c r="R35" s="24">
        <v>0</v>
      </c>
      <c r="S35" s="24">
        <v>0</v>
      </c>
    </row>
    <row r="36" spans="1:19" ht="120.75" customHeight="1">
      <c r="A36" s="7">
        <f t="shared" si="0"/>
        <v>22</v>
      </c>
      <c r="B36" s="11" t="s">
        <v>51</v>
      </c>
      <c r="C36" s="5" t="s">
        <v>58</v>
      </c>
      <c r="D36" s="5"/>
      <c r="E36" s="5"/>
      <c r="F36" s="5">
        <v>2023</v>
      </c>
      <c r="G36" s="5">
        <v>2024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12"/>
      <c r="S36" s="12"/>
    </row>
    <row r="37" spans="1:20" ht="27">
      <c r="A37" s="7">
        <f t="shared" si="0"/>
        <v>23</v>
      </c>
      <c r="B37" s="11" t="s">
        <v>26</v>
      </c>
      <c r="C37" s="14"/>
      <c r="D37" s="14"/>
      <c r="E37" s="14"/>
      <c r="F37" s="14"/>
      <c r="G37" s="14"/>
      <c r="H37" s="23">
        <f>SUM(H38:H39)</f>
        <v>10926.55846</v>
      </c>
      <c r="I37" s="23">
        <f>SUM(I38:I39)</f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f>O38+O39</f>
        <v>0.00346</v>
      </c>
      <c r="P37" s="23">
        <f>P38+P39</f>
        <v>10926.555</v>
      </c>
      <c r="Q37" s="23">
        <f>Q38+Q39</f>
        <v>0</v>
      </c>
      <c r="R37" s="23">
        <f>R38+R39</f>
        <v>1160.494</v>
      </c>
      <c r="S37" s="23">
        <f>S38+S39</f>
        <v>1175.967</v>
      </c>
      <c r="T37" s="20"/>
    </row>
    <row r="38" spans="1:20" ht="13.5">
      <c r="A38" s="7">
        <f t="shared" si="0"/>
        <v>24</v>
      </c>
      <c r="B38" s="5" t="s">
        <v>18</v>
      </c>
      <c r="C38" s="5"/>
      <c r="D38" s="5"/>
      <c r="E38" s="5"/>
      <c r="F38" s="5"/>
      <c r="G38" s="5"/>
      <c r="H38" s="24">
        <f>SUM(I38:Q38)</f>
        <v>239.05846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0.00346</v>
      </c>
      <c r="P38" s="24">
        <f>562.5-323.445</f>
        <v>239.055</v>
      </c>
      <c r="Q38" s="24">
        <v>0</v>
      </c>
      <c r="R38" s="24">
        <v>1160.494</v>
      </c>
      <c r="S38" s="24">
        <v>1175.967</v>
      </c>
      <c r="T38" s="20"/>
    </row>
    <row r="39" spans="1:19" ht="13.5">
      <c r="A39" s="7">
        <f t="shared" si="0"/>
        <v>25</v>
      </c>
      <c r="B39" s="5" t="s">
        <v>21</v>
      </c>
      <c r="C39" s="5"/>
      <c r="D39" s="5"/>
      <c r="E39" s="5"/>
      <c r="F39" s="5"/>
      <c r="G39" s="5"/>
      <c r="H39" s="24">
        <f>SUM(I39:Q39)</f>
        <v>10687.5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10687.5</v>
      </c>
      <c r="Q39" s="24">
        <v>0</v>
      </c>
      <c r="R39" s="24">
        <v>0</v>
      </c>
      <c r="S39" s="24">
        <v>0</v>
      </c>
    </row>
    <row r="40" spans="1:19" ht="96">
      <c r="A40" s="7">
        <f t="shared" si="0"/>
        <v>26</v>
      </c>
      <c r="B40" s="21" t="s">
        <v>52</v>
      </c>
      <c r="C40" s="6" t="s">
        <v>25</v>
      </c>
      <c r="D40" s="6"/>
      <c r="E40" s="6"/>
      <c r="F40" s="6">
        <v>2021</v>
      </c>
      <c r="G40" s="6">
        <v>2022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12"/>
      <c r="S40" s="12"/>
    </row>
    <row r="41" spans="1:19" ht="27">
      <c r="A41" s="7">
        <f t="shared" si="0"/>
        <v>27</v>
      </c>
      <c r="B41" s="11" t="s">
        <v>28</v>
      </c>
      <c r="C41" s="14"/>
      <c r="D41" s="14"/>
      <c r="E41" s="14"/>
      <c r="F41" s="14"/>
      <c r="G41" s="14"/>
      <c r="H41" s="23">
        <f aca="true" t="shared" si="5" ref="H41:M41">SUM(H42:H43)</f>
        <v>17134.8294</v>
      </c>
      <c r="I41" s="23">
        <f t="shared" si="5"/>
        <v>0</v>
      </c>
      <c r="J41" s="23">
        <f t="shared" si="5"/>
        <v>0</v>
      </c>
      <c r="K41" s="23">
        <f t="shared" si="5"/>
        <v>0</v>
      </c>
      <c r="L41" s="23">
        <f t="shared" si="5"/>
        <v>0</v>
      </c>
      <c r="M41" s="23">
        <f t="shared" si="5"/>
        <v>0</v>
      </c>
      <c r="N41" s="23">
        <v>0</v>
      </c>
      <c r="O41" s="23">
        <f>O42+O43</f>
        <v>0</v>
      </c>
      <c r="P41" s="23">
        <f>P42+P43</f>
        <v>8754.595000000001</v>
      </c>
      <c r="Q41" s="23">
        <f>Q42+Q43</f>
        <v>8380.2344</v>
      </c>
      <c r="R41" s="23">
        <f>R42+R43</f>
        <v>0</v>
      </c>
      <c r="S41" s="23">
        <f>S42+S43</f>
        <v>0</v>
      </c>
    </row>
    <row r="42" spans="1:19" ht="13.5">
      <c r="A42" s="7">
        <f t="shared" si="0"/>
        <v>28</v>
      </c>
      <c r="B42" s="5" t="s">
        <v>18</v>
      </c>
      <c r="C42" s="5"/>
      <c r="D42" s="5"/>
      <c r="E42" s="5"/>
      <c r="F42" s="5"/>
      <c r="G42" s="5"/>
      <c r="H42" s="24">
        <f>SUM(I42:Q42)</f>
        <v>744.995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f>421.55+323.445</f>
        <v>744.995</v>
      </c>
      <c r="Q42" s="24">
        <v>0</v>
      </c>
      <c r="R42" s="24">
        <v>0</v>
      </c>
      <c r="S42" s="24">
        <v>0</v>
      </c>
    </row>
    <row r="43" spans="1:20" ht="13.5">
      <c r="A43" s="7">
        <f t="shared" si="0"/>
        <v>29</v>
      </c>
      <c r="B43" s="5" t="s">
        <v>21</v>
      </c>
      <c r="C43" s="5"/>
      <c r="D43" s="5"/>
      <c r="E43" s="5"/>
      <c r="F43" s="5"/>
      <c r="G43" s="5"/>
      <c r="H43" s="24">
        <f>SUM(I43:Q43)</f>
        <v>16389.8344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8009.6</v>
      </c>
      <c r="Q43" s="24">
        <v>8380.2344</v>
      </c>
      <c r="R43" s="24">
        <v>0</v>
      </c>
      <c r="S43" s="24">
        <v>0</v>
      </c>
      <c r="T43" s="22"/>
    </row>
    <row r="44" spans="1:19" ht="101.25" customHeight="1">
      <c r="A44" s="7">
        <f t="shared" si="0"/>
        <v>30</v>
      </c>
      <c r="B44" s="11" t="s">
        <v>53</v>
      </c>
      <c r="C44" s="6" t="s">
        <v>27</v>
      </c>
      <c r="D44" s="12"/>
      <c r="E44" s="12"/>
      <c r="F44" s="5">
        <v>2020</v>
      </c>
      <c r="G44" s="5">
        <v>2021</v>
      </c>
      <c r="H44" s="16"/>
      <c r="I44" s="16"/>
      <c r="J44" s="16"/>
      <c r="K44" s="16"/>
      <c r="L44" s="16"/>
      <c r="M44" s="16"/>
      <c r="N44" s="16"/>
      <c r="O44" s="17"/>
      <c r="P44" s="17"/>
      <c r="Q44" s="17"/>
      <c r="R44" s="12"/>
      <c r="S44" s="12"/>
    </row>
    <row r="45" spans="1:19" ht="27">
      <c r="A45" s="7">
        <f t="shared" si="0"/>
        <v>31</v>
      </c>
      <c r="B45" s="11" t="s">
        <v>29</v>
      </c>
      <c r="C45" s="14"/>
      <c r="D45" s="14"/>
      <c r="E45" s="14"/>
      <c r="F45" s="14"/>
      <c r="G45" s="14"/>
      <c r="H45" s="23">
        <f aca="true" t="shared" si="6" ref="H45:O45">SUM(H46:H47)</f>
        <v>22775.701</v>
      </c>
      <c r="I45" s="23">
        <f t="shared" si="6"/>
        <v>0</v>
      </c>
      <c r="J45" s="23">
        <f t="shared" si="6"/>
        <v>0</v>
      </c>
      <c r="K45" s="23">
        <f t="shared" si="6"/>
        <v>0</v>
      </c>
      <c r="L45" s="23">
        <f t="shared" si="6"/>
        <v>0</v>
      </c>
      <c r="M45" s="23">
        <f t="shared" si="6"/>
        <v>0</v>
      </c>
      <c r="N45" s="23">
        <f t="shared" si="6"/>
        <v>0</v>
      </c>
      <c r="O45" s="23">
        <f t="shared" si="6"/>
        <v>22775.701</v>
      </c>
      <c r="P45" s="23">
        <v>0</v>
      </c>
      <c r="Q45" s="23">
        <v>0</v>
      </c>
      <c r="R45" s="23">
        <v>0</v>
      </c>
      <c r="S45" s="23">
        <v>0</v>
      </c>
    </row>
    <row r="46" spans="1:19" ht="13.5">
      <c r="A46" s="7">
        <f t="shared" si="0"/>
        <v>32</v>
      </c>
      <c r="B46" s="5" t="s">
        <v>18</v>
      </c>
      <c r="C46" s="5"/>
      <c r="D46" s="5"/>
      <c r="E46" s="5"/>
      <c r="F46" s="5"/>
      <c r="G46" s="5"/>
      <c r="H46" s="24">
        <f>SUM(I46:Q46)</f>
        <v>1138.785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1138.785</v>
      </c>
      <c r="P46" s="24">
        <v>0</v>
      </c>
      <c r="Q46" s="24">
        <v>0</v>
      </c>
      <c r="R46" s="24">
        <v>0</v>
      </c>
      <c r="S46" s="24">
        <v>0</v>
      </c>
    </row>
    <row r="47" spans="1:19" ht="13.5">
      <c r="A47" s="7">
        <f t="shared" si="0"/>
        <v>33</v>
      </c>
      <c r="B47" s="5" t="s">
        <v>21</v>
      </c>
      <c r="C47" s="5"/>
      <c r="D47" s="5"/>
      <c r="E47" s="5"/>
      <c r="F47" s="5"/>
      <c r="G47" s="5"/>
      <c r="H47" s="24">
        <f>SUM(I47:Q47)</f>
        <v>21636.916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21636.916</v>
      </c>
      <c r="P47" s="24">
        <v>0</v>
      </c>
      <c r="Q47" s="24">
        <v>0</v>
      </c>
      <c r="R47" s="24">
        <v>0</v>
      </c>
      <c r="S47" s="24">
        <v>0</v>
      </c>
    </row>
    <row r="48" spans="1:19" ht="110.25">
      <c r="A48" s="7">
        <f t="shared" si="0"/>
        <v>34</v>
      </c>
      <c r="B48" s="13" t="s">
        <v>54</v>
      </c>
      <c r="C48" s="11"/>
      <c r="D48" s="11"/>
      <c r="E48" s="11"/>
      <c r="F48" s="5">
        <v>2019</v>
      </c>
      <c r="G48" s="5">
        <v>2020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27">
      <c r="A49" s="7">
        <f t="shared" si="0"/>
        <v>35</v>
      </c>
      <c r="B49" s="11" t="s">
        <v>32</v>
      </c>
      <c r="C49" s="14"/>
      <c r="D49" s="14"/>
      <c r="E49" s="14"/>
      <c r="F49" s="14"/>
      <c r="G49" s="14"/>
      <c r="H49" s="23">
        <f aca="true" t="shared" si="7" ref="H49:N49">SUM(H50:H51)</f>
        <v>28887.540999999997</v>
      </c>
      <c r="I49" s="23">
        <f t="shared" si="7"/>
        <v>0</v>
      </c>
      <c r="J49" s="23">
        <f t="shared" si="7"/>
        <v>0</v>
      </c>
      <c r="K49" s="23">
        <f t="shared" si="7"/>
        <v>0</v>
      </c>
      <c r="L49" s="23">
        <f t="shared" si="7"/>
        <v>0</v>
      </c>
      <c r="M49" s="23">
        <f t="shared" si="7"/>
        <v>0</v>
      </c>
      <c r="N49" s="23">
        <f t="shared" si="7"/>
        <v>19292.421</v>
      </c>
      <c r="O49" s="23">
        <f>O50+O51</f>
        <v>9595.119999999999</v>
      </c>
      <c r="P49" s="23">
        <v>0</v>
      </c>
      <c r="Q49" s="23">
        <v>0</v>
      </c>
      <c r="R49" s="23">
        <v>0</v>
      </c>
      <c r="S49" s="23">
        <v>0</v>
      </c>
    </row>
    <row r="50" spans="1:19" ht="13.5">
      <c r="A50" s="7">
        <f t="shared" si="0"/>
        <v>36</v>
      </c>
      <c r="B50" s="5" t="s">
        <v>18</v>
      </c>
      <c r="C50" s="5"/>
      <c r="D50" s="5"/>
      <c r="E50" s="5"/>
      <c r="F50" s="5"/>
      <c r="G50" s="5"/>
      <c r="H50" s="24">
        <f>SUM(I50:Q50)</f>
        <v>2271.381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1791.625</v>
      </c>
      <c r="O50" s="24">
        <v>479.756</v>
      </c>
      <c r="P50" s="24">
        <v>0</v>
      </c>
      <c r="Q50" s="24">
        <v>0</v>
      </c>
      <c r="R50" s="24">
        <v>0</v>
      </c>
      <c r="S50" s="24">
        <v>0</v>
      </c>
    </row>
    <row r="51" spans="1:19" ht="20.25" customHeight="1">
      <c r="A51" s="7">
        <f t="shared" si="0"/>
        <v>37</v>
      </c>
      <c r="B51" s="5" t="s">
        <v>21</v>
      </c>
      <c r="C51" s="5"/>
      <c r="D51" s="5"/>
      <c r="E51" s="5"/>
      <c r="F51" s="5"/>
      <c r="G51" s="5"/>
      <c r="H51" s="24">
        <f>SUM(I51:Q51)</f>
        <v>26616.159999999996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17500.796</v>
      </c>
      <c r="O51" s="24">
        <v>9115.364</v>
      </c>
      <c r="P51" s="24">
        <v>0</v>
      </c>
      <c r="Q51" s="24">
        <v>0</v>
      </c>
      <c r="R51" s="24">
        <v>0</v>
      </c>
      <c r="S51" s="24">
        <v>0</v>
      </c>
    </row>
    <row r="52" spans="1:19" ht="138">
      <c r="A52" s="7">
        <f t="shared" si="0"/>
        <v>38</v>
      </c>
      <c r="B52" s="11" t="s">
        <v>55</v>
      </c>
      <c r="C52" s="25" t="s">
        <v>41</v>
      </c>
      <c r="D52" s="12"/>
      <c r="E52" s="12"/>
      <c r="F52" s="12">
        <v>2023</v>
      </c>
      <c r="G52" s="12">
        <v>2024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27">
      <c r="A53" s="31">
        <f t="shared" si="0"/>
        <v>39</v>
      </c>
      <c r="B53" s="11" t="s">
        <v>44</v>
      </c>
      <c r="C53" s="12"/>
      <c r="D53" s="12"/>
      <c r="E53" s="12"/>
      <c r="F53" s="12"/>
      <c r="G53" s="12"/>
      <c r="H53" s="23">
        <f>H54+H55</f>
        <v>9170.649</v>
      </c>
      <c r="I53" s="23">
        <f aca="true" t="shared" si="8" ref="I53:Q53">I54+I55</f>
        <v>0</v>
      </c>
      <c r="J53" s="23">
        <f t="shared" si="8"/>
        <v>0</v>
      </c>
      <c r="K53" s="23">
        <f t="shared" si="8"/>
        <v>0</v>
      </c>
      <c r="L53" s="23">
        <f t="shared" si="8"/>
        <v>0</v>
      </c>
      <c r="M53" s="23">
        <f t="shared" si="8"/>
        <v>0</v>
      </c>
      <c r="N53" s="23">
        <f t="shared" si="8"/>
        <v>0</v>
      </c>
      <c r="O53" s="23">
        <f t="shared" si="8"/>
        <v>0</v>
      </c>
      <c r="P53" s="23">
        <f t="shared" si="8"/>
        <v>0</v>
      </c>
      <c r="Q53" s="23">
        <f t="shared" si="8"/>
        <v>0</v>
      </c>
      <c r="R53" s="23">
        <v>4556.468</v>
      </c>
      <c r="S53" s="23">
        <f>S54+S55</f>
        <v>4614.181</v>
      </c>
    </row>
    <row r="54" spans="1:19" ht="13.5">
      <c r="A54" s="31">
        <f t="shared" si="0"/>
        <v>40</v>
      </c>
      <c r="B54" s="31" t="s">
        <v>18</v>
      </c>
      <c r="C54" s="12"/>
      <c r="D54" s="12"/>
      <c r="E54" s="12"/>
      <c r="F54" s="12"/>
      <c r="G54" s="12"/>
      <c r="H54" s="24">
        <f>SUM(I54:S54)</f>
        <v>9170.649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4556.468</v>
      </c>
      <c r="S54" s="24">
        <v>4614.181</v>
      </c>
    </row>
    <row r="55" spans="1:19" ht="13.5">
      <c r="A55" s="7">
        <f t="shared" si="0"/>
        <v>41</v>
      </c>
      <c r="B55" s="6" t="s">
        <v>21</v>
      </c>
      <c r="C55" s="12"/>
      <c r="D55" s="12"/>
      <c r="E55" s="12"/>
      <c r="F55" s="12"/>
      <c r="G55" s="12"/>
      <c r="H55" s="24">
        <f>SUM(I55:S55)</f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</row>
    <row r="56" spans="1:19" ht="15">
      <c r="A56" s="7">
        <f t="shared" si="0"/>
        <v>42</v>
      </c>
      <c r="B56" s="34" t="s">
        <v>30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6"/>
      <c r="S56" s="37"/>
    </row>
    <row r="57" spans="1:19" ht="54.75">
      <c r="A57" s="7">
        <f t="shared" si="0"/>
        <v>43</v>
      </c>
      <c r="B57" s="25" t="s">
        <v>56</v>
      </c>
      <c r="C57" s="25" t="s">
        <v>31</v>
      </c>
      <c r="D57" s="25"/>
      <c r="E57" s="25"/>
      <c r="F57" s="25">
        <v>2018</v>
      </c>
      <c r="G57" s="25">
        <v>2020</v>
      </c>
      <c r="H57" s="16"/>
      <c r="I57" s="16"/>
      <c r="J57" s="16"/>
      <c r="K57" s="16"/>
      <c r="L57" s="16"/>
      <c r="M57" s="16"/>
      <c r="N57" s="16"/>
      <c r="O57" s="17"/>
      <c r="P57" s="17"/>
      <c r="Q57" s="17"/>
      <c r="R57" s="12"/>
      <c r="S57" s="12"/>
    </row>
    <row r="58" spans="1:20" ht="41.25">
      <c r="A58" s="7">
        <f t="shared" si="0"/>
        <v>44</v>
      </c>
      <c r="B58" s="11" t="s">
        <v>35</v>
      </c>
      <c r="C58" s="14"/>
      <c r="D58" s="14"/>
      <c r="E58" s="14"/>
      <c r="F58" s="14"/>
      <c r="G58" s="14"/>
      <c r="H58" s="23">
        <f>SUM(H59:H60)</f>
        <v>79129.52984999999</v>
      </c>
      <c r="I58" s="23">
        <f>SUM(I59:I60)</f>
        <v>0</v>
      </c>
      <c r="J58" s="23">
        <f>SUM(J59:J60)</f>
        <v>0</v>
      </c>
      <c r="K58" s="23">
        <f>SUM(K59:K60)</f>
        <v>0</v>
      </c>
      <c r="L58" s="23">
        <f>SUM(L59:L60)</f>
        <v>0</v>
      </c>
      <c r="M58" s="23">
        <f>M59+M60</f>
        <v>24806.117</v>
      </c>
      <c r="N58" s="23">
        <f>N59+N60</f>
        <v>24834.159</v>
      </c>
      <c r="O58" s="23">
        <f>O59+O60</f>
        <v>22708.439</v>
      </c>
      <c r="P58" s="23">
        <f>P59</f>
        <v>6780.81485</v>
      </c>
      <c r="Q58" s="23">
        <v>0</v>
      </c>
      <c r="R58" s="23">
        <v>0</v>
      </c>
      <c r="S58" s="23">
        <v>0</v>
      </c>
      <c r="T58" s="26"/>
    </row>
    <row r="59" spans="1:19" ht="16.5" customHeight="1">
      <c r="A59" s="7">
        <f t="shared" si="0"/>
        <v>45</v>
      </c>
      <c r="B59" s="5" t="s">
        <v>18</v>
      </c>
      <c r="C59" s="5"/>
      <c r="D59" s="5"/>
      <c r="E59" s="5"/>
      <c r="F59" s="5"/>
      <c r="G59" s="5"/>
      <c r="H59" s="24">
        <f>SUM(I59:Q59)</f>
        <v>79129.52984999999</v>
      </c>
      <c r="I59" s="24">
        <v>0</v>
      </c>
      <c r="J59" s="24">
        <v>0</v>
      </c>
      <c r="K59" s="24">
        <v>0</v>
      </c>
      <c r="L59" s="24">
        <v>0</v>
      </c>
      <c r="M59" s="24">
        <v>24806.117</v>
      </c>
      <c r="N59" s="24">
        <v>24834.159</v>
      </c>
      <c r="O59" s="24">
        <v>22708.439</v>
      </c>
      <c r="P59" s="24">
        <v>6780.81485</v>
      </c>
      <c r="Q59" s="24">
        <v>0</v>
      </c>
      <c r="R59" s="24">
        <v>0</v>
      </c>
      <c r="S59" s="24">
        <v>0</v>
      </c>
    </row>
    <row r="60" spans="1:19" ht="13.5">
      <c r="A60" s="7">
        <f t="shared" si="0"/>
        <v>46</v>
      </c>
      <c r="B60" s="5" t="s">
        <v>21</v>
      </c>
      <c r="C60" s="5"/>
      <c r="D60" s="5"/>
      <c r="E60" s="5"/>
      <c r="F60" s="5"/>
      <c r="G60" s="5"/>
      <c r="H60" s="24">
        <f>SUM(I60:Q60)</f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</row>
    <row r="61" spans="1:19" ht="137.25" customHeight="1">
      <c r="A61" s="7">
        <f t="shared" si="0"/>
        <v>47</v>
      </c>
      <c r="B61" s="11" t="s">
        <v>57</v>
      </c>
      <c r="C61" s="25" t="s">
        <v>33</v>
      </c>
      <c r="D61" s="25"/>
      <c r="E61" s="25"/>
      <c r="F61" s="6">
        <v>2019</v>
      </c>
      <c r="G61" s="6">
        <v>2022</v>
      </c>
      <c r="H61" s="16"/>
      <c r="I61" s="16"/>
      <c r="J61" s="16"/>
      <c r="K61" s="16"/>
      <c r="L61" s="16"/>
      <c r="M61" s="16"/>
      <c r="N61" s="16"/>
      <c r="O61" s="17"/>
      <c r="P61" s="17"/>
      <c r="Q61" s="17"/>
      <c r="R61" s="12"/>
      <c r="S61" s="12"/>
    </row>
    <row r="62" spans="1:20" ht="41.25">
      <c r="A62" s="7">
        <f t="shared" si="0"/>
        <v>48</v>
      </c>
      <c r="B62" s="11" t="s">
        <v>45</v>
      </c>
      <c r="C62" s="14"/>
      <c r="D62" s="14"/>
      <c r="E62" s="14"/>
      <c r="F62" s="14"/>
      <c r="G62" s="14"/>
      <c r="H62" s="23">
        <f aca="true" t="shared" si="9" ref="H62:O62">SUM(H63:H64)</f>
        <v>773932.5122300001</v>
      </c>
      <c r="I62" s="23">
        <f t="shared" si="9"/>
        <v>0</v>
      </c>
      <c r="J62" s="23">
        <f t="shared" si="9"/>
        <v>0</v>
      </c>
      <c r="K62" s="23">
        <f t="shared" si="9"/>
        <v>0</v>
      </c>
      <c r="L62" s="23">
        <f t="shared" si="9"/>
        <v>0</v>
      </c>
      <c r="M62" s="23">
        <f t="shared" si="9"/>
        <v>0</v>
      </c>
      <c r="N62" s="23">
        <f t="shared" si="9"/>
        <v>126433.717</v>
      </c>
      <c r="O62" s="23">
        <f t="shared" si="9"/>
        <v>185456.327</v>
      </c>
      <c r="P62" s="23">
        <f>P63+P64</f>
        <v>370908.39423000003</v>
      </c>
      <c r="Q62" s="23">
        <f>Q63+Q64</f>
        <v>91134.074</v>
      </c>
      <c r="R62" s="23">
        <f>R63+R64</f>
        <v>0</v>
      </c>
      <c r="S62" s="23">
        <v>0</v>
      </c>
      <c r="T62" s="22"/>
    </row>
    <row r="63" spans="1:19" ht="13.5">
      <c r="A63" s="7">
        <f t="shared" si="0"/>
        <v>49</v>
      </c>
      <c r="B63" s="5" t="s">
        <v>18</v>
      </c>
      <c r="C63" s="5"/>
      <c r="D63" s="5"/>
      <c r="E63" s="5"/>
      <c r="F63" s="5"/>
      <c r="G63" s="5"/>
      <c r="H63" s="24">
        <f>SUM(I63:Q63)</f>
        <v>63197.381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14806.117</v>
      </c>
      <c r="O63" s="24">
        <v>20443.906</v>
      </c>
      <c r="P63" s="24">
        <v>26047.358</v>
      </c>
      <c r="Q63" s="24">
        <v>1900</v>
      </c>
      <c r="R63" s="24">
        <v>0</v>
      </c>
      <c r="S63" s="24">
        <v>0</v>
      </c>
    </row>
    <row r="64" spans="1:19" ht="13.5">
      <c r="A64" s="7">
        <f t="shared" si="0"/>
        <v>50</v>
      </c>
      <c r="B64" s="6" t="s">
        <v>21</v>
      </c>
      <c r="C64" s="6"/>
      <c r="D64" s="6"/>
      <c r="E64" s="6"/>
      <c r="F64" s="6"/>
      <c r="G64" s="6"/>
      <c r="H64" s="30">
        <f>SUM(I64:Q64)</f>
        <v>710735.13123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111627.6</v>
      </c>
      <c r="O64" s="30">
        <v>165012.421</v>
      </c>
      <c r="P64" s="30">
        <v>344861.03623</v>
      </c>
      <c r="Q64" s="30">
        <v>89234.074</v>
      </c>
      <c r="R64" s="30">
        <v>0</v>
      </c>
      <c r="S64" s="30">
        <v>0</v>
      </c>
    </row>
  </sheetData>
  <sheetProtection/>
  <mergeCells count="14">
    <mergeCell ref="C12:C13"/>
    <mergeCell ref="D12:E12"/>
    <mergeCell ref="H12:S12"/>
    <mergeCell ref="B11:S11"/>
    <mergeCell ref="B15:S15"/>
    <mergeCell ref="B19:S19"/>
    <mergeCell ref="B56:S56"/>
    <mergeCell ref="F12:G12"/>
    <mergeCell ref="O1:S1"/>
    <mergeCell ref="A8:Q8"/>
    <mergeCell ref="A9:Q9"/>
    <mergeCell ref="A10:Q10"/>
    <mergeCell ref="A12:A13"/>
    <mergeCell ref="B12:B13"/>
  </mergeCells>
  <printOptions/>
  <pageMargins left="0.2362204724409449" right="0.2362204724409449" top="0.3937007874015748" bottom="0.35433070866141736" header="0.31496062992125984" footer="0.31496062992125984"/>
  <pageSetup fitToHeight="8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User</cp:lastModifiedBy>
  <cp:lastPrinted>2020-08-11T10:41:39Z</cp:lastPrinted>
  <dcterms:created xsi:type="dcterms:W3CDTF">2019-01-31T09:30:36Z</dcterms:created>
  <dcterms:modified xsi:type="dcterms:W3CDTF">2023-02-08T10:04:44Z</dcterms:modified>
  <cp:category/>
  <cp:version/>
  <cp:contentType/>
  <cp:contentStatus/>
</cp:coreProperties>
</file>