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<sst xmlns="http://schemas.openxmlformats.org/spreadsheetml/2006/main" count="142" uniqueCount="139">
  <si>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</si>
  <si>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</si>
  <si>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</si>
  <si>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</si>
  <si>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</si>
  <si>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</si>
  <si>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</si>
  <si>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</si>
  <si>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</si>
  <si>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</si>
  <si>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</si>
  <si>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</si>
  <si>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</si>
  <si>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</si>
  <si>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</si>
  <si>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</si>
  <si>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</si>
  <si>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</si>
  <si>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</si>
  <si>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</si>
  <si>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</si>
  <si>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</si>
  <si>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</si>
  <si>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</si>
  <si>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</si>
  <si>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</si>
  <si>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</si>
  <si>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</si>
  <si>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</si>
  <si>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</si>
  <si>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</si>
  <si>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</si>
  <si>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</si>
  <si>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</si>
  <si>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</si>
  <si>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</si>
  <si>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</si>
  <si>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</si>
  <si>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</si>
  <si>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</si>
  <si>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</si>
  <si>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</si>
  <si>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</si>
  <si>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</si>
  <si>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</si>
  <si>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</si>
  <si>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</si>
  <si>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</si>
  <si>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</si>
  <si>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</si>
  <si>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</si>
  <si>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</si>
  <si>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</si>
  <si>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</si>
  <si>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</si>
  <si>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</si>
  <si>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</si>
  <si>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</si>
  <si>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</si>
  <si>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</si>
  <si>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</si>
  <si>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</si>
  <si>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</si>
  <si>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</si>
  <si>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</si>
  <si>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</si>
  <si>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</si>
  <si>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</si>
  <si>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</si>
  <si>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</si>
  <si>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</si>
  <si>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</si>
  <si>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</si>
  <si>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</si>
  <si>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</si>
  <si>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</si>
  <si>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</si>
  <si>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</si>
  <si>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</si>
  <si>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</si>
  <si>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</si>
  <si>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</si>
  <si>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</si>
  <si>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</si>
  <si>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</si>
  <si>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</si>
  <si>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</si>
  <si>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</si>
  <si>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</si>
  <si>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</si>
  <si>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</si>
  <si>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</si>
  <si>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</si>
  <si>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</si>
  <si>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</si>
  <si>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</si>
  <si>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</si>
  <si>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</si>
  <si>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</si>
  <si>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</si>
  <si>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</si>
  <si>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</si>
  <si>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</si>
  <si>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</si>
  <si>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</si>
  <si>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</si>
  <si>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</si>
  <si>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</si>
  <si>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</si>
  <si>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</si>
  <si>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</si>
  <si>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</si>
  <si>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</si>
  <si>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</si>
  <si>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</si>
  <si>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</si>
  <si>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</si>
  <si>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</si>
  <si>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</si>
  <si>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</si>
  <si>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</si>
  <si>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</si>
  <si>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</si>
  <si>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</si>
  <si>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</si>
  <si>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</si>
  <si>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</si>
  <si>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</si>
  <si>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</si>
  <si>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</si>
  <si>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</si>
  <si>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</si>
  <si>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</si>
  <si>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</si>
  <si>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</si>
  <si>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t>2 03 04000</t>
  </si>
  <si>
    <t>Безвозмездные поступления от государственных (муниципальных) организаций в бюджеты городских округов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</si>
  <si>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декабря 2022 года.</t>
    </r>
  </si>
  <si>
    <t>по расходам  по состоянию на 01 декабря 2022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</si>
</sst>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 Cyr"/>
      <family val="0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0" fontId="48" fillId="0" borderId="2">
      <alignment horizontal="left" wrapText="1" indent="2"/>
      <protection/>
    </xf>
    <xf numFmtId="49" fontId="48" fillId="0" borderId="3">
      <alignment horizontal="center"/>
      <protection/>
    </xf>
    <xf numFmtId="4" fontId="48" fillId="0" borderId="4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5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6" applyNumberFormat="0" applyAlignment="0" applyProtection="0"/>
    <xf numFmtId="0" fontId="51" fillId="26" borderId="7" applyNumberFormat="0" applyAlignment="0" applyProtection="0"/>
    <xf numFmtId="0" fontId="52" fillId="26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27" borderId="12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5" xfId="0" applyFont="1" applyFill="1" applyBorder="1" applyAlignment="1">
      <alignment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wrapText="1"/>
    </xf>
    <xf numFmtId="180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wrapText="1"/>
    </xf>
    <xf numFmtId="0" fontId="1" fillId="0" borderId="29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1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25" xfId="0" applyNumberFormat="1" applyFont="1" applyFill="1" applyBorder="1" applyAlignment="1">
      <alignment/>
    </xf>
    <xf numFmtId="2" fontId="65" fillId="0" borderId="0" xfId="0" applyNumberFormat="1" applyFont="1" applyFill="1" applyAlignment="1">
      <alignment/>
    </xf>
    <xf numFmtId="4" fontId="66" fillId="0" borderId="32" xfId="0" applyNumberFormat="1" applyFont="1" applyFill="1" applyBorder="1" applyAlignment="1">
      <alignment horizontal="right" vertical="center" wrapText="1"/>
    </xf>
    <xf numFmtId="4" fontId="66" fillId="0" borderId="33" xfId="0" applyNumberFormat="1" applyFont="1" applyFill="1" applyBorder="1" applyAlignment="1">
      <alignment horizontal="right" vertical="center" wrapText="1"/>
    </xf>
    <xf numFmtId="2" fontId="66" fillId="0" borderId="32" xfId="0" applyNumberFormat="1" applyFont="1" applyFill="1" applyBorder="1" applyAlignment="1">
      <alignment horizontal="right" wrapText="1"/>
    </xf>
    <xf numFmtId="2" fontId="66" fillId="0" borderId="33" xfId="0" applyNumberFormat="1" applyFont="1" applyFill="1" applyBorder="1" applyAlignment="1">
      <alignment horizontal="right" wrapText="1"/>
    </xf>
    <xf numFmtId="4" fontId="66" fillId="0" borderId="32" xfId="0" applyNumberFormat="1" applyFont="1" applyFill="1" applyBorder="1" applyAlignment="1">
      <alignment horizontal="right" wrapText="1"/>
    </xf>
    <xf numFmtId="4" fontId="66" fillId="0" borderId="3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9" fillId="0" borderId="0" xfId="38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7" fillId="0" borderId="23" xfId="0" applyNumberFormat="1" applyFont="1" applyFill="1" applyBorder="1" applyAlignment="1">
      <alignment horizontal="right" vertical="center" wrapText="1"/>
    </xf>
    <xf numFmtId="2" fontId="66" fillId="0" borderId="32" xfId="0" applyNumberFormat="1" applyFont="1" applyFill="1" applyBorder="1" applyAlignment="1">
      <alignment/>
    </xf>
    <xf numFmtId="4" fontId="66" fillId="0" borderId="30" xfId="0" applyNumberFormat="1" applyFont="1" applyFill="1" applyBorder="1" applyAlignment="1">
      <alignment horizontal="center" vertical="center" wrapText="1"/>
    </xf>
    <xf numFmtId="4" fontId="66" fillId="0" borderId="23" xfId="0" applyNumberFormat="1" applyFont="1" applyFill="1" applyBorder="1" applyAlignment="1">
      <alignment horizontal="center" vertical="center" wrapText="1"/>
    </xf>
    <xf numFmtId="4" fontId="66" fillId="0" borderId="32" xfId="0" applyNumberFormat="1" applyFont="1" applyFill="1" applyBorder="1" applyAlignment="1">
      <alignment/>
    </xf>
    <xf numFmtId="4" fontId="66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3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horizontal="center" wrapText="1"/>
    </xf>
    <xf numFmtId="180" fontId="0" fillId="0" borderId="31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180" fontId="0" fillId="0" borderId="38" xfId="0" applyNumberFormat="1" applyFont="1" applyFill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3" fillId="0" borderId="23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180" fontId="1" fillId="0" borderId="4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0" fontId="1" fillId="0" borderId="4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180" fontId="3" fillId="0" borderId="3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9" fillId="0" borderId="36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180" fontId="3" fillId="0" borderId="4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80" fontId="3" fillId="0" borderId="3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wrapText="1"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12" fillId="0" borderId="52" xfId="61" applyNumberFormat="1" applyFont="1" applyFill="1" applyBorder="1" applyAlignment="1">
      <alignment horizontal="left" vertical="top" wrapText="1"/>
      <protection/>
    </xf>
    <xf numFmtId="0" fontId="12" fillId="0" borderId="53" xfId="61" applyNumberFormat="1" applyFont="1" applyFill="1" applyBorder="1" applyAlignment="1">
      <alignment horizontal="left" vertical="top" wrapText="1"/>
      <protection/>
    </xf>
    <xf numFmtId="0" fontId="4" fillId="0" borderId="50" xfId="0" applyFont="1" applyFill="1" applyBorder="1" applyAlignment="1">
      <alignment horizontal="left" vertical="center" wrapText="1"/>
    </xf>
    <xf numFmtId="0" fontId="12" fillId="0" borderId="54" xfId="61" applyNumberFormat="1" applyFont="1" applyFill="1" applyBorder="1" applyAlignment="1">
      <alignment horizontal="left" vertical="top" wrapText="1"/>
      <protection/>
    </xf>
    <xf numFmtId="0" fontId="8" fillId="0" borderId="5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wrapText="1"/>
    </xf>
    <xf numFmtId="0" fontId="8" fillId="0" borderId="55" xfId="0" applyFont="1" applyFill="1" applyBorder="1" applyAlignment="1">
      <alignment/>
    </xf>
    <xf numFmtId="0" fontId="12" fillId="0" borderId="57" xfId="61" applyNumberFormat="1" applyFont="1" applyFill="1" applyBorder="1" applyAlignment="1">
      <alignment horizontal="left" vertical="top" wrapText="1"/>
      <protection/>
    </xf>
    <xf numFmtId="0" fontId="8" fillId="0" borderId="31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4" fontId="68" fillId="0" borderId="3" xfId="37" applyNumberFormat="1" applyFont="1" applyFill="1" applyProtection="1">
      <alignment horizontal="right" shrinkToFit="1"/>
      <protection/>
    </xf>
    <xf numFmtId="0" fontId="1" fillId="0" borderId="18" xfId="0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left" wrapText="1"/>
    </xf>
    <xf numFmtId="4" fontId="68" fillId="0" borderId="3" xfId="37" applyFont="1" applyFill="1" applyProtection="1">
      <alignment horizontal="right" shrinkToFit="1"/>
      <protection/>
    </xf>
    <xf numFmtId="49" fontId="69" fillId="0" borderId="3" xfId="35" applyNumberFormat="1" applyFont="1" applyFill="1" applyProtection="1">
      <alignment horizontal="center"/>
      <protection/>
    </xf>
    <xf numFmtId="4" fontId="68" fillId="0" borderId="3" xfId="39" applyNumberFormat="1" applyFont="1" applyFill="1" applyProtection="1">
      <alignment horizontal="right" wrapText="1"/>
      <protection/>
    </xf>
    <xf numFmtId="0" fontId="0" fillId="0" borderId="58" xfId="0" applyFont="1" applyFill="1" applyBorder="1" applyAlignment="1">
      <alignment wrapText="1"/>
    </xf>
    <xf numFmtId="4" fontId="68" fillId="0" borderId="59" xfId="39" applyNumberFormat="1" applyFont="1" applyFill="1" applyBorder="1" applyProtection="1">
      <alignment horizontal="right" wrapText="1"/>
      <protection/>
    </xf>
    <xf numFmtId="0" fontId="0" fillId="0" borderId="6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70" fillId="0" borderId="59" xfId="39" applyNumberFormat="1" applyFont="1" applyFill="1" applyBorder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4" fontId="70" fillId="0" borderId="34" xfId="39" applyNumberFormat="1" applyFont="1" applyFill="1" applyBorder="1" applyProtection="1">
      <alignment horizontal="right" wrapText="1"/>
      <protection/>
    </xf>
    <xf numFmtId="4" fontId="68" fillId="0" borderId="61" xfId="39" applyNumberFormat="1" applyFont="1" applyFill="1" applyBorder="1" applyProtection="1">
      <alignment horizontal="right" wrapText="1"/>
      <protection/>
    </xf>
    <xf numFmtId="0" fontId="0" fillId="0" borderId="36" xfId="0" applyFont="1" applyFill="1" applyBorder="1" applyAlignment="1">
      <alignment/>
    </xf>
    <xf numFmtId="4" fontId="68" fillId="0" borderId="4" xfId="36" applyNumberFormat="1" applyFont="1" applyFill="1" applyProtection="1">
      <alignment horizontal="right"/>
      <protection/>
    </xf>
    <xf numFmtId="4" fontId="70" fillId="0" borderId="38" xfId="39" applyNumberFormat="1" applyFont="1" applyFill="1" applyBorder="1" applyProtection="1">
      <alignment horizontal="right" wrapText="1"/>
      <protection/>
    </xf>
    <xf numFmtId="4" fontId="70" fillId="0" borderId="23" xfId="39" applyNumberFormat="1" applyFont="1" applyFill="1" applyBorder="1" applyProtection="1">
      <alignment horizontal="right" wrapText="1"/>
      <protection/>
    </xf>
    <xf numFmtId="0" fontId="0" fillId="0" borderId="2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4" fontId="70" fillId="0" borderId="3" xfId="39" applyNumberFormat="1" applyFont="1" applyFill="1" applyProtection="1">
      <alignment horizontal="right" wrapText="1"/>
      <protection/>
    </xf>
    <xf numFmtId="0" fontId="1" fillId="0" borderId="29" xfId="0" applyFont="1" applyFill="1" applyBorder="1" applyAlignment="1">
      <alignment/>
    </xf>
    <xf numFmtId="4" fontId="68" fillId="0" borderId="63" xfId="39" applyNumberFormat="1" applyFont="1" applyFill="1" applyBorder="1" applyProtection="1">
      <alignment horizontal="right" wrapText="1"/>
      <protection/>
    </xf>
    <xf numFmtId="4" fontId="70" fillId="0" borderId="63" xfId="39" applyNumberFormat="1" applyFont="1" applyFill="1" applyBorder="1" applyProtection="1">
      <alignment horizontal="right" wrapText="1"/>
      <protection/>
    </xf>
    <xf numFmtId="0" fontId="0" fillId="0" borderId="64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179" fontId="0" fillId="0" borderId="23" xfId="68" applyFont="1" applyFill="1" applyBorder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2" fontId="0" fillId="0" borderId="39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0" fillId="0" borderId="31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2" fillId="0" borderId="66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center" vertical="center" wrapText="1"/>
    </xf>
    <xf numFmtId="0" fontId="72" fillId="0" borderId="69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73" fillId="0" borderId="66" xfId="0" applyFont="1" applyFill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/>
    </xf>
    <xf numFmtId="4" fontId="68" fillId="0" borderId="34" xfId="39" applyNumberFormat="1" applyFont="1" applyFill="1" applyBorder="1" applyProtection="1">
      <alignment horizontal="right" wrapText="1"/>
      <protection/>
    </xf>
    <xf numFmtId="4" fontId="68" fillId="0" borderId="70" xfId="39" applyNumberFormat="1" applyFont="1" applyFill="1" applyBorder="1" applyProtection="1">
      <alignment horizontal="right" wrapText="1"/>
      <protection/>
    </xf>
    <xf numFmtId="4" fontId="68" fillId="0" borderId="70" xfId="39" applyFont="1" applyFill="1" applyBorder="1" applyProtection="1">
      <alignment horizontal="right" wrapText="1"/>
      <protection/>
    </xf>
    <xf numFmtId="2" fontId="0" fillId="0" borderId="2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41" xfId="35"/>
    <cellStyle name="xl45" xfId="36"/>
    <cellStyle name="xl50" xfId="37"/>
    <cellStyle name="xl51" xfId="38"/>
    <cellStyle name="xl83" xfId="39"/>
    <cellStyle name="xl84" xfId="40"/>
    <cellStyle name="xl8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Лист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191"/>
      <c r="C2" s="191"/>
      <c r="D2" s="191"/>
      <c r="E2" s="191"/>
      <c r="F2" s="191"/>
      <c r="G2" s="191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192" t="s">
        <v>124</v>
      </c>
      <c r="B4" s="192"/>
      <c r="C4" s="192"/>
      <c r="D4" s="192"/>
      <c r="E4" s="192"/>
      <c r="F4" s="192"/>
      <c r="G4" s="192"/>
    </row>
    <row r="5" spans="1:7" s="49" customFormat="1" ht="18" customHeight="1">
      <c r="A5" s="192" t="s">
        <v>137</v>
      </c>
      <c r="B5" s="192"/>
      <c r="C5" s="192"/>
      <c r="D5" s="192"/>
      <c r="E5" s="192"/>
      <c r="F5" s="192"/>
      <c r="G5" s="192"/>
    </row>
    <row r="6" ht="8.25" customHeight="1"/>
    <row r="7" spans="5:7" ht="11.25" customHeight="1" thickBot="1">
      <c r="E7" s="193" t="s">
        <v>0</v>
      </c>
      <c r="F7" s="193"/>
      <c r="G7" s="193"/>
    </row>
    <row r="8" spans="1:7" s="49" customFormat="1" ht="12.75">
      <c r="A8" s="196" t="s">
        <v>1</v>
      </c>
      <c r="B8" s="196" t="s">
        <v>2</v>
      </c>
      <c r="C8" s="196" t="s">
        <v>86</v>
      </c>
      <c r="D8" s="196" t="s">
        <v>88</v>
      </c>
      <c r="E8" s="199" t="s">
        <v>3</v>
      </c>
      <c r="F8" s="196" t="s">
        <v>87</v>
      </c>
      <c r="G8" s="204" t="s">
        <v>89</v>
      </c>
    </row>
    <row r="9" spans="1:7" s="49" customFormat="1" ht="12.75">
      <c r="A9" s="197"/>
      <c r="B9" s="197"/>
      <c r="C9" s="197"/>
      <c r="D9" s="197"/>
      <c r="E9" s="200"/>
      <c r="F9" s="197"/>
      <c r="G9" s="205"/>
    </row>
    <row r="10" spans="1:10" s="49" customFormat="1" ht="30.75" customHeight="1" thickBot="1">
      <c r="A10" s="197"/>
      <c r="B10" s="198"/>
      <c r="C10" s="198"/>
      <c r="D10" s="198"/>
      <c r="E10" s="201"/>
      <c r="F10" s="198"/>
      <c r="G10" s="206"/>
      <c r="I10" s="51"/>
      <c r="J10" s="51"/>
    </row>
    <row r="11" spans="1:11" ht="16.5" customHeight="1" thickBot="1">
      <c r="A11" s="14" t="s">
        <v>4</v>
      </c>
      <c r="B11" s="15" t="s">
        <v>5</v>
      </c>
      <c r="C11" s="64">
        <f>C16+C17+C18+C19+C20+C21+C22+C23+C24+C25+C26+C27+C28+C14+C12+C15+C13</f>
        <v>243647</v>
      </c>
      <c r="D11" s="65">
        <f>D16+D17+D18+D19+D20+D21+D22+D23+D24+D25+D26+D27+D28+D14+D12+D15+D13</f>
        <v>223343.0833333333</v>
      </c>
      <c r="E11" s="65">
        <f>E16+E17+E18+E19+E20+E21+E22+E23+E24+E25+E26+E27+E28+E14+E12+E15+E13</f>
        <v>223432</v>
      </c>
      <c r="F11" s="62">
        <f>E11/D11*100</f>
        <v>100.03981169478794</v>
      </c>
      <c r="G11" s="62">
        <f>E11/C11*100</f>
        <v>91.70316072022229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37">
        <v>181280</v>
      </c>
      <c r="D12" s="111">
        <f>C12/12*11</f>
        <v>166173.3333333333</v>
      </c>
      <c r="E12" s="137">
        <v>166687</v>
      </c>
      <c r="F12" s="112">
        <f aca="true" t="shared" si="0" ref="F12:F43">E12/D12*100</f>
        <v>100.30911498034183</v>
      </c>
      <c r="G12" s="112">
        <f aca="true" t="shared" si="1" ref="G12:G43">E12/C12*100</f>
        <v>91.95002206531333</v>
      </c>
      <c r="I12" s="59"/>
    </row>
    <row r="13" spans="1:9" ht="40.5" customHeight="1">
      <c r="A13" s="19" t="s">
        <v>111</v>
      </c>
      <c r="B13" s="20" t="s">
        <v>112</v>
      </c>
      <c r="C13" s="137">
        <v>15766</v>
      </c>
      <c r="D13" s="111">
        <f>C13/12*11</f>
        <v>14452.166666666666</v>
      </c>
      <c r="E13" s="137">
        <v>16855</v>
      </c>
      <c r="F13" s="113">
        <f t="shared" si="0"/>
        <v>116.62611142504585</v>
      </c>
      <c r="G13" s="113">
        <f t="shared" si="1"/>
        <v>106.90726880629202</v>
      </c>
      <c r="I13" s="59"/>
    </row>
    <row r="14" spans="1:9" ht="29.25" customHeight="1">
      <c r="A14" s="19" t="s">
        <v>108</v>
      </c>
      <c r="B14" s="21" t="s">
        <v>107</v>
      </c>
      <c r="C14" s="137">
        <v>10418</v>
      </c>
      <c r="D14" s="111">
        <f aca="true" t="shared" si="2" ref="D14:D27">C14/12*11</f>
        <v>9549.833333333332</v>
      </c>
      <c r="E14" s="137">
        <v>11467</v>
      </c>
      <c r="F14" s="113">
        <f t="shared" si="0"/>
        <v>120.07539398593346</v>
      </c>
      <c r="G14" s="113">
        <f t="shared" si="1"/>
        <v>110.06911115377231</v>
      </c>
      <c r="I14" s="59"/>
    </row>
    <row r="15" spans="1:10" ht="39" customHeight="1">
      <c r="A15" s="22" t="s">
        <v>109</v>
      </c>
      <c r="B15" s="23" t="s">
        <v>110</v>
      </c>
      <c r="C15" s="137">
        <v>1884</v>
      </c>
      <c r="D15" s="111">
        <f t="shared" si="2"/>
        <v>1727</v>
      </c>
      <c r="E15" s="140">
        <v>1060</v>
      </c>
      <c r="F15" s="113">
        <f t="shared" si="0"/>
        <v>61.378112333526346</v>
      </c>
      <c r="G15" s="113">
        <f t="shared" si="1"/>
        <v>56.26326963906582</v>
      </c>
      <c r="I15" s="59"/>
      <c r="J15" s="16"/>
    </row>
    <row r="16" spans="1:9" ht="24.75" customHeight="1">
      <c r="A16" s="6" t="s">
        <v>8</v>
      </c>
      <c r="B16" s="24" t="s">
        <v>9</v>
      </c>
      <c r="C16" s="137">
        <v>0</v>
      </c>
      <c r="D16" s="111">
        <f t="shared" si="2"/>
        <v>0</v>
      </c>
      <c r="E16" s="137">
        <v>48</v>
      </c>
      <c r="F16" s="113">
        <v>0</v>
      </c>
      <c r="G16" s="113">
        <v>0</v>
      </c>
      <c r="I16" s="59"/>
    </row>
    <row r="17" spans="1:9" ht="15" customHeight="1">
      <c r="A17" s="25" t="s">
        <v>10</v>
      </c>
      <c r="B17" s="26" t="s">
        <v>11</v>
      </c>
      <c r="C17" s="137">
        <v>31</v>
      </c>
      <c r="D17" s="111">
        <f t="shared" si="2"/>
        <v>28.416666666666668</v>
      </c>
      <c r="E17" s="114">
        <v>18</v>
      </c>
      <c r="F17" s="113">
        <f t="shared" si="0"/>
        <v>63.34310850439883</v>
      </c>
      <c r="G17" s="113">
        <f t="shared" si="1"/>
        <v>58.06451612903226</v>
      </c>
      <c r="I17" s="59"/>
    </row>
    <row r="18" spans="1:9" ht="18" customHeight="1">
      <c r="A18" s="25" t="s">
        <v>12</v>
      </c>
      <c r="B18" s="26" t="s">
        <v>13</v>
      </c>
      <c r="C18" s="137">
        <v>4217</v>
      </c>
      <c r="D18" s="111">
        <f t="shared" si="2"/>
        <v>3865.5833333333335</v>
      </c>
      <c r="E18" s="137">
        <v>2401</v>
      </c>
      <c r="F18" s="115">
        <f t="shared" si="0"/>
        <v>62.11222971953349</v>
      </c>
      <c r="G18" s="115">
        <f t="shared" si="1"/>
        <v>56.936210576239034</v>
      </c>
      <c r="I18" s="59"/>
    </row>
    <row r="19" spans="1:9" ht="12.75">
      <c r="A19" s="6" t="s">
        <v>14</v>
      </c>
      <c r="B19" s="27" t="s">
        <v>15</v>
      </c>
      <c r="C19" s="137">
        <v>13037</v>
      </c>
      <c r="D19" s="111">
        <f t="shared" si="2"/>
        <v>11950.583333333334</v>
      </c>
      <c r="E19" s="137">
        <v>8426</v>
      </c>
      <c r="F19" s="115">
        <f t="shared" si="0"/>
        <v>70.50701848584796</v>
      </c>
      <c r="G19" s="115">
        <f t="shared" si="1"/>
        <v>64.63143361202731</v>
      </c>
      <c r="I19" s="59"/>
    </row>
    <row r="20" spans="1:9" ht="12.75">
      <c r="A20" s="6" t="s">
        <v>16</v>
      </c>
      <c r="B20" s="27" t="s">
        <v>17</v>
      </c>
      <c r="C20" s="137">
        <v>1501</v>
      </c>
      <c r="D20" s="111">
        <f t="shared" si="2"/>
        <v>1375.9166666666665</v>
      </c>
      <c r="E20" s="137">
        <v>2997</v>
      </c>
      <c r="F20" s="115">
        <f t="shared" si="0"/>
        <v>217.81842408091578</v>
      </c>
      <c r="G20" s="115">
        <f t="shared" si="1"/>
        <v>199.66688874083945</v>
      </c>
      <c r="I20" s="59"/>
    </row>
    <row r="21" spans="1:9" ht="25.5">
      <c r="A21" s="6" t="s">
        <v>18</v>
      </c>
      <c r="B21" s="26" t="s">
        <v>90</v>
      </c>
      <c r="C21" s="114">
        <v>0</v>
      </c>
      <c r="D21" s="111">
        <f t="shared" si="2"/>
        <v>0</v>
      </c>
      <c r="E21" s="114">
        <v>0</v>
      </c>
      <c r="F21" s="113">
        <v>0</v>
      </c>
      <c r="G21" s="113">
        <v>0</v>
      </c>
      <c r="I21" s="58"/>
    </row>
    <row r="22" spans="1:9" ht="24" customHeight="1">
      <c r="A22" s="9" t="s">
        <v>19</v>
      </c>
      <c r="B22" s="24" t="s">
        <v>91</v>
      </c>
      <c r="C22" s="137">
        <v>8953</v>
      </c>
      <c r="D22" s="111">
        <f t="shared" si="2"/>
        <v>8206.916666666668</v>
      </c>
      <c r="E22" s="137">
        <v>5924</v>
      </c>
      <c r="F22" s="113">
        <f t="shared" si="0"/>
        <v>72.18301635815317</v>
      </c>
      <c r="G22" s="113">
        <f t="shared" si="1"/>
        <v>66.16776499497375</v>
      </c>
      <c r="I22" s="59"/>
    </row>
    <row r="23" spans="1:9" ht="15" customHeight="1">
      <c r="A23" s="9" t="s">
        <v>20</v>
      </c>
      <c r="B23" s="28" t="s">
        <v>21</v>
      </c>
      <c r="C23" s="137">
        <v>456</v>
      </c>
      <c r="D23" s="111">
        <f t="shared" si="2"/>
        <v>418</v>
      </c>
      <c r="E23" s="114">
        <v>354</v>
      </c>
      <c r="F23" s="115">
        <f t="shared" si="0"/>
        <v>84.688995215311</v>
      </c>
      <c r="G23" s="115">
        <f t="shared" si="1"/>
        <v>77.63157894736842</v>
      </c>
      <c r="I23" s="59"/>
    </row>
    <row r="24" spans="1:9" ht="25.5">
      <c r="A24" s="6" t="s">
        <v>22</v>
      </c>
      <c r="B24" s="7" t="s">
        <v>23</v>
      </c>
      <c r="C24" s="137">
        <v>1348</v>
      </c>
      <c r="D24" s="111">
        <f t="shared" si="2"/>
        <v>1235.6666666666665</v>
      </c>
      <c r="E24" s="137">
        <v>104</v>
      </c>
      <c r="F24" s="113">
        <f t="shared" si="0"/>
        <v>8.416509306717023</v>
      </c>
      <c r="G24" s="113">
        <f t="shared" si="1"/>
        <v>7.71513353115727</v>
      </c>
      <c r="I24" s="59"/>
    </row>
    <row r="25" spans="1:9" ht="25.5">
      <c r="A25" s="6" t="s">
        <v>24</v>
      </c>
      <c r="B25" s="7" t="s">
        <v>25</v>
      </c>
      <c r="C25" s="137">
        <v>4261</v>
      </c>
      <c r="D25" s="111">
        <f t="shared" si="2"/>
        <v>3905.9166666666665</v>
      </c>
      <c r="E25" s="137">
        <v>4464</v>
      </c>
      <c r="F25" s="113">
        <f t="shared" si="0"/>
        <v>114.28815258902094</v>
      </c>
      <c r="G25" s="113">
        <f t="shared" si="1"/>
        <v>104.76413987326919</v>
      </c>
      <c r="I25" s="59"/>
    </row>
    <row r="26" spans="1:9" ht="12.75">
      <c r="A26" s="29" t="s">
        <v>26</v>
      </c>
      <c r="B26" s="7" t="s">
        <v>27</v>
      </c>
      <c r="C26" s="114">
        <v>0</v>
      </c>
      <c r="D26" s="111">
        <f t="shared" si="2"/>
        <v>0</v>
      </c>
      <c r="E26" s="114">
        <v>0</v>
      </c>
      <c r="F26" s="115">
        <v>0</v>
      </c>
      <c r="G26" s="115">
        <v>0</v>
      </c>
      <c r="I26" s="58"/>
    </row>
    <row r="27" spans="1:9" ht="15.75" customHeight="1">
      <c r="A27" s="6" t="s">
        <v>28</v>
      </c>
      <c r="B27" s="7" t="s">
        <v>29</v>
      </c>
      <c r="C27" s="137">
        <v>495</v>
      </c>
      <c r="D27" s="111">
        <f t="shared" si="2"/>
        <v>453.75</v>
      </c>
      <c r="E27" s="137">
        <v>2612</v>
      </c>
      <c r="F27" s="113">
        <f t="shared" si="0"/>
        <v>575.6473829201102</v>
      </c>
      <c r="G27" s="113">
        <f t="shared" si="1"/>
        <v>527.6767676767677</v>
      </c>
      <c r="I27" s="59"/>
    </row>
    <row r="28" spans="1:9" ht="13.5" thickBot="1">
      <c r="A28" s="29" t="s">
        <v>30</v>
      </c>
      <c r="B28" s="30" t="s">
        <v>31</v>
      </c>
      <c r="C28" s="116">
        <v>0</v>
      </c>
      <c r="D28" s="111">
        <f>C28/12*4</f>
        <v>0</v>
      </c>
      <c r="E28" s="137">
        <v>15</v>
      </c>
      <c r="F28" s="117">
        <v>0</v>
      </c>
      <c r="G28" s="117">
        <v>0</v>
      </c>
      <c r="I28" s="58"/>
    </row>
    <row r="29" spans="1:9" s="33" customFormat="1" ht="15" customHeight="1" thickBot="1">
      <c r="A29" s="31" t="s">
        <v>32</v>
      </c>
      <c r="B29" s="32" t="s">
        <v>33</v>
      </c>
      <c r="C29" s="66">
        <f>C30</f>
        <v>478535</v>
      </c>
      <c r="D29" s="66">
        <f>D30</f>
        <v>438657.0833333334</v>
      </c>
      <c r="E29" s="66">
        <f>E30+E41+E40+E38</f>
        <v>421426</v>
      </c>
      <c r="F29" s="52">
        <f t="shared" si="0"/>
        <v>96.07185567313876</v>
      </c>
      <c r="G29" s="53">
        <f t="shared" si="1"/>
        <v>88.0658677003772</v>
      </c>
      <c r="I29" s="60"/>
    </row>
    <row r="30" spans="1:9" ht="28.5" customHeight="1">
      <c r="A30" s="34" t="s">
        <v>34</v>
      </c>
      <c r="B30" s="35" t="s">
        <v>35</v>
      </c>
      <c r="C30" s="111">
        <f>C31+C33+C36+C37+C39</f>
        <v>478535</v>
      </c>
      <c r="D30" s="111">
        <f>D31+D33+D36+D37+D39</f>
        <v>438657.0833333334</v>
      </c>
      <c r="E30" s="111">
        <f>E31+E33+E36+E37+E39</f>
        <v>429040</v>
      </c>
      <c r="F30" s="118">
        <f t="shared" si="0"/>
        <v>97.80760787897151</v>
      </c>
      <c r="G30" s="118">
        <f t="shared" si="1"/>
        <v>89.65697388905723</v>
      </c>
      <c r="I30" s="61"/>
    </row>
    <row r="31" spans="1:9" ht="28.5">
      <c r="A31" s="8" t="s">
        <v>36</v>
      </c>
      <c r="B31" s="36" t="s">
        <v>92</v>
      </c>
      <c r="C31" s="114">
        <f>C32</f>
        <v>159868</v>
      </c>
      <c r="D31" s="114">
        <f>D32</f>
        <v>146545.6666666667</v>
      </c>
      <c r="E31" s="114">
        <f>E32</f>
        <v>146577</v>
      </c>
      <c r="F31" s="119">
        <f>F32</f>
        <v>100.02138127591624</v>
      </c>
      <c r="G31" s="119">
        <f>G32</f>
        <v>91.68626616958991</v>
      </c>
      <c r="I31" s="58"/>
    </row>
    <row r="32" spans="1:9" ht="14.25">
      <c r="A32" s="8" t="s">
        <v>94</v>
      </c>
      <c r="B32" s="37" t="s">
        <v>93</v>
      </c>
      <c r="C32" s="137">
        <v>159868</v>
      </c>
      <c r="D32" s="111">
        <f>C32/12*11</f>
        <v>146545.6666666667</v>
      </c>
      <c r="E32" s="137">
        <v>146577</v>
      </c>
      <c r="F32" s="113">
        <f t="shared" si="0"/>
        <v>100.02138127591624</v>
      </c>
      <c r="G32" s="113">
        <f t="shared" si="1"/>
        <v>91.68626616958991</v>
      </c>
      <c r="I32" s="58"/>
    </row>
    <row r="33" spans="1:9" ht="29.25" customHeight="1">
      <c r="A33" s="9" t="s">
        <v>126</v>
      </c>
      <c r="B33" s="7" t="s">
        <v>95</v>
      </c>
      <c r="C33" s="137">
        <v>16782</v>
      </c>
      <c r="D33" s="111">
        <f aca="true" t="shared" si="3" ref="D33:D40">C33/12*11</f>
        <v>15383.5</v>
      </c>
      <c r="E33" s="114">
        <v>15732</v>
      </c>
      <c r="F33" s="113">
        <f t="shared" si="0"/>
        <v>102.26541424253259</v>
      </c>
      <c r="G33" s="113">
        <f t="shared" si="1"/>
        <v>93.74329638898821</v>
      </c>
      <c r="H33" s="59"/>
      <c r="I33" s="59"/>
    </row>
    <row r="34" spans="1:9" ht="33.75">
      <c r="A34" s="9" t="s">
        <v>96</v>
      </c>
      <c r="B34" s="38" t="s">
        <v>97</v>
      </c>
      <c r="C34" s="114">
        <v>0</v>
      </c>
      <c r="D34" s="111">
        <f t="shared" si="3"/>
        <v>0</v>
      </c>
      <c r="E34" s="114">
        <v>0</v>
      </c>
      <c r="F34" s="113">
        <v>0</v>
      </c>
      <c r="G34" s="113">
        <v>0</v>
      </c>
      <c r="I34" s="58"/>
    </row>
    <row r="35" spans="1:9" ht="12.75" customHeight="1" hidden="1">
      <c r="A35" s="6"/>
      <c r="B35" s="39"/>
      <c r="C35" s="114"/>
      <c r="D35" s="111">
        <f t="shared" si="3"/>
        <v>0</v>
      </c>
      <c r="E35" s="114"/>
      <c r="F35" s="113" t="e">
        <f t="shared" si="0"/>
        <v>#DIV/0!</v>
      </c>
      <c r="G35" s="113" t="e">
        <f t="shared" si="1"/>
        <v>#DIV/0!</v>
      </c>
      <c r="I35" s="58"/>
    </row>
    <row r="36" spans="1:9" ht="20.25" customHeight="1">
      <c r="A36" s="8" t="s">
        <v>125</v>
      </c>
      <c r="B36" s="39" t="s">
        <v>37</v>
      </c>
      <c r="C36" s="137">
        <v>230245</v>
      </c>
      <c r="D36" s="111">
        <f t="shared" si="3"/>
        <v>211057.91666666666</v>
      </c>
      <c r="E36" s="140">
        <v>212600</v>
      </c>
      <c r="F36" s="113">
        <f>E36/D36*100</f>
        <v>100.73064462953494</v>
      </c>
      <c r="G36" s="113">
        <f>E36/C36*100</f>
        <v>92.33642424374037</v>
      </c>
      <c r="I36" s="59"/>
    </row>
    <row r="37" spans="1:9" ht="15" customHeight="1">
      <c r="A37" s="10" t="s">
        <v>127</v>
      </c>
      <c r="B37" s="40" t="s">
        <v>38</v>
      </c>
      <c r="C37" s="114">
        <v>56766</v>
      </c>
      <c r="D37" s="111">
        <f t="shared" si="3"/>
        <v>52035.5</v>
      </c>
      <c r="E37" s="114">
        <v>54131</v>
      </c>
      <c r="F37" s="113">
        <v>0</v>
      </c>
      <c r="G37" s="113">
        <v>0</v>
      </c>
      <c r="I37" s="59"/>
    </row>
    <row r="38" spans="1:9" ht="40.5" customHeight="1">
      <c r="A38" s="141" t="s">
        <v>135</v>
      </c>
      <c r="B38" s="139" t="s">
        <v>136</v>
      </c>
      <c r="C38" s="114">
        <v>0</v>
      </c>
      <c r="D38" s="111">
        <f t="shared" si="3"/>
        <v>0</v>
      </c>
      <c r="E38" s="114">
        <v>2</v>
      </c>
      <c r="F38" s="113">
        <v>0</v>
      </c>
      <c r="G38" s="113">
        <v>0</v>
      </c>
      <c r="I38" s="59"/>
    </row>
    <row r="39" spans="1:7" ht="24.75" customHeight="1">
      <c r="A39" s="11" t="s">
        <v>39</v>
      </c>
      <c r="B39" s="41" t="s">
        <v>98</v>
      </c>
      <c r="C39" s="114">
        <v>14874</v>
      </c>
      <c r="D39" s="111">
        <f t="shared" si="3"/>
        <v>13634.5</v>
      </c>
      <c r="E39" s="114">
        <v>0</v>
      </c>
      <c r="F39" s="113">
        <v>0</v>
      </c>
      <c r="G39" s="113">
        <v>0</v>
      </c>
    </row>
    <row r="40" spans="1:7" ht="26.25" customHeight="1">
      <c r="A40" s="11" t="s">
        <v>128</v>
      </c>
      <c r="B40" s="42" t="s">
        <v>129</v>
      </c>
      <c r="C40" s="120">
        <v>0</v>
      </c>
      <c r="D40" s="111">
        <f t="shared" si="3"/>
        <v>0</v>
      </c>
      <c r="E40" s="114">
        <v>1172</v>
      </c>
      <c r="F40" s="113">
        <v>0</v>
      </c>
      <c r="G40" s="113">
        <v>0</v>
      </c>
    </row>
    <row r="41" spans="1:7" ht="53.25" customHeight="1" thickBot="1">
      <c r="A41" s="11" t="s">
        <v>131</v>
      </c>
      <c r="B41" s="42" t="s">
        <v>99</v>
      </c>
      <c r="C41" s="121">
        <v>0</v>
      </c>
      <c r="D41" s="122">
        <f>C41/12*4</f>
        <v>0</v>
      </c>
      <c r="E41" s="137">
        <v>-8788</v>
      </c>
      <c r="F41" s="113">
        <v>0</v>
      </c>
      <c r="G41" s="113">
        <v>0</v>
      </c>
    </row>
    <row r="42" spans="1:7" ht="27" customHeight="1" thickBot="1">
      <c r="A42" s="12" t="s">
        <v>40</v>
      </c>
      <c r="B42" s="43" t="s">
        <v>41</v>
      </c>
      <c r="C42" s="63">
        <v>0</v>
      </c>
      <c r="D42" s="50">
        <f>C42/12*1</f>
        <v>0</v>
      </c>
      <c r="E42" s="63">
        <v>0</v>
      </c>
      <c r="F42" s="54">
        <v>0</v>
      </c>
      <c r="G42" s="55">
        <v>0</v>
      </c>
    </row>
    <row r="43" spans="1:10" ht="18" customHeight="1" thickBot="1">
      <c r="A43" s="202" t="s">
        <v>42</v>
      </c>
      <c r="B43" s="203"/>
      <c r="C43" s="67">
        <f>C30+C11</f>
        <v>722182</v>
      </c>
      <c r="D43" s="67">
        <f>D30+D11</f>
        <v>662000.1666666667</v>
      </c>
      <c r="E43" s="66">
        <f>E29+E11</f>
        <v>644858</v>
      </c>
      <c r="F43" s="56">
        <f t="shared" si="0"/>
        <v>97.41054949381936</v>
      </c>
      <c r="G43" s="57">
        <f t="shared" si="1"/>
        <v>89.29300370266775</v>
      </c>
      <c r="I43" s="16"/>
      <c r="J43" s="16"/>
    </row>
    <row r="44" ht="10.5" customHeight="1">
      <c r="A44" s="44"/>
    </row>
    <row r="45" ht="12.75" hidden="1"/>
    <row r="46" spans="1:2" ht="14.25" customHeight="1">
      <c r="A46" s="194" t="s">
        <v>113</v>
      </c>
      <c r="B46" s="194"/>
    </row>
    <row r="47" spans="1:2" ht="12.75">
      <c r="A47" s="194"/>
      <c r="B47" s="194"/>
    </row>
    <row r="48" spans="1:7" ht="14.25">
      <c r="A48" s="194"/>
      <c r="B48" s="194"/>
      <c r="E48" s="195" t="s">
        <v>123</v>
      </c>
      <c r="F48" s="195"/>
      <c r="G48" s="195"/>
    </row>
    <row r="52" ht="12.75">
      <c r="E52" s="16"/>
    </row>
  </sheetData>
  <sheetProtection/>
  <mergeCells count="14">
    <mergeCell ref="A43:B43"/>
    <mergeCell ref="F8:F10"/>
    <mergeCell ref="G8:G10"/>
    <mergeCell ref="A8:A10"/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11.00390625" style="13" customWidth="1"/>
    <col min="6" max="6" width="1.57421875" style="13" hidden="1" customWidth="1"/>
    <col min="7" max="7" width="9.421875" style="13" customWidth="1"/>
    <col min="8" max="16384" width="9.140625" style="13" customWidth="1"/>
  </cols>
  <sheetData>
    <row r="1" spans="2:7" ht="11.25" customHeight="1">
      <c r="B1" s="68"/>
      <c r="C1" s="207" t="s">
        <v>121</v>
      </c>
      <c r="D1" s="207"/>
      <c r="E1" s="207"/>
      <c r="F1" s="207"/>
      <c r="G1" s="207"/>
    </row>
    <row r="2" spans="2:7" ht="11.25" customHeight="1">
      <c r="B2" s="208"/>
      <c r="C2" s="208"/>
      <c r="D2" s="208"/>
      <c r="E2" s="208"/>
      <c r="F2" s="208"/>
      <c r="G2" s="208"/>
    </row>
    <row r="3" spans="1:7" ht="12.75">
      <c r="A3" s="192" t="s">
        <v>124</v>
      </c>
      <c r="B3" s="192"/>
      <c r="C3" s="192"/>
      <c r="D3" s="192"/>
      <c r="E3" s="192"/>
      <c r="F3" s="192"/>
      <c r="G3" s="192"/>
    </row>
    <row r="4" spans="1:7" ht="12.75">
      <c r="A4" s="209" t="s">
        <v>138</v>
      </c>
      <c r="B4" s="209"/>
      <c r="C4" s="209"/>
      <c r="D4" s="209"/>
      <c r="E4" s="209"/>
      <c r="F4" s="209"/>
      <c r="G4" s="209"/>
    </row>
    <row r="5" spans="5:7" ht="12.75" customHeight="1" thickBot="1">
      <c r="E5" s="210" t="s">
        <v>43</v>
      </c>
      <c r="F5" s="210"/>
      <c r="G5" s="210"/>
    </row>
    <row r="6" spans="1:7" s="173" customFormat="1" ht="57" customHeight="1" thickBot="1">
      <c r="A6" s="69" t="s">
        <v>44</v>
      </c>
      <c r="B6" s="70" t="s">
        <v>45</v>
      </c>
      <c r="C6" s="165" t="s">
        <v>84</v>
      </c>
      <c r="D6" s="171" t="s">
        <v>46</v>
      </c>
      <c r="E6" s="165" t="s">
        <v>47</v>
      </c>
      <c r="F6" s="165" t="s">
        <v>48</v>
      </c>
      <c r="G6" s="172" t="s">
        <v>85</v>
      </c>
    </row>
    <row r="7" spans="1:7" ht="19.5" customHeight="1" thickBot="1">
      <c r="A7" s="71">
        <v>100</v>
      </c>
      <c r="B7" s="72" t="s">
        <v>49</v>
      </c>
      <c r="C7" s="149">
        <f>SUM(C8:C15)</f>
        <v>110624</v>
      </c>
      <c r="D7" s="174"/>
      <c r="E7" s="175">
        <f>SUM(E8:E15)</f>
        <v>75362</v>
      </c>
      <c r="F7" s="174"/>
      <c r="G7" s="147">
        <f aca="true" t="shared" si="0" ref="G7:G59">E7/C7*100</f>
        <v>68.1244576222158</v>
      </c>
    </row>
    <row r="8" spans="1:7" s="177" customFormat="1" ht="12.75" customHeight="1">
      <c r="A8" s="73">
        <v>102</v>
      </c>
      <c r="B8" s="123" t="s">
        <v>82</v>
      </c>
      <c r="C8" s="153">
        <v>2019</v>
      </c>
      <c r="D8" s="143"/>
      <c r="E8" s="212">
        <v>1805</v>
      </c>
      <c r="F8" s="143"/>
      <c r="G8" s="176">
        <f t="shared" si="0"/>
        <v>89.4006934125805</v>
      </c>
    </row>
    <row r="9" spans="1:7" ht="23.25" customHeight="1">
      <c r="A9" s="74">
        <v>103</v>
      </c>
      <c r="B9" s="124" t="s">
        <v>50</v>
      </c>
      <c r="C9" s="144">
        <v>1998</v>
      </c>
      <c r="D9" s="27"/>
      <c r="E9" s="212">
        <v>1752</v>
      </c>
      <c r="F9" s="27"/>
      <c r="G9" s="178">
        <f t="shared" si="0"/>
        <v>87.68768768768768</v>
      </c>
    </row>
    <row r="10" spans="1:7" ht="24" customHeight="1">
      <c r="A10" s="74">
        <v>104</v>
      </c>
      <c r="B10" s="124" t="s">
        <v>83</v>
      </c>
      <c r="C10" s="144">
        <v>44137</v>
      </c>
      <c r="D10" s="27"/>
      <c r="E10" s="212">
        <v>29184</v>
      </c>
      <c r="F10" s="27"/>
      <c r="G10" s="178">
        <f t="shared" si="0"/>
        <v>66.12139474817047</v>
      </c>
    </row>
    <row r="11" spans="1:7" ht="24" customHeight="1">
      <c r="A11" s="75">
        <v>105</v>
      </c>
      <c r="B11" s="125" t="s">
        <v>116</v>
      </c>
      <c r="C11" s="144">
        <v>96</v>
      </c>
      <c r="D11" s="30"/>
      <c r="E11" s="145">
        <v>20</v>
      </c>
      <c r="F11" s="30"/>
      <c r="G11" s="179">
        <f t="shared" si="0"/>
        <v>20.833333333333336</v>
      </c>
    </row>
    <row r="12" spans="1:7" ht="45" customHeight="1">
      <c r="A12" s="75">
        <v>106</v>
      </c>
      <c r="B12" s="126" t="s">
        <v>117</v>
      </c>
      <c r="C12" s="144">
        <v>8448</v>
      </c>
      <c r="D12" s="30"/>
      <c r="E12" s="212">
        <v>6600</v>
      </c>
      <c r="F12" s="30"/>
      <c r="G12" s="179">
        <f t="shared" si="0"/>
        <v>78.125</v>
      </c>
    </row>
    <row r="13" spans="1:7" ht="18" customHeight="1">
      <c r="A13" s="75">
        <v>107</v>
      </c>
      <c r="B13" s="127" t="s">
        <v>118</v>
      </c>
      <c r="C13" s="145">
        <v>0</v>
      </c>
      <c r="D13" s="30"/>
      <c r="E13" s="145">
        <v>0</v>
      </c>
      <c r="F13" s="30"/>
      <c r="G13" s="179">
        <v>0</v>
      </c>
    </row>
    <row r="14" spans="1:7" ht="16.5" customHeight="1">
      <c r="A14" s="76">
        <v>113</v>
      </c>
      <c r="B14" s="128" t="s">
        <v>52</v>
      </c>
      <c r="C14" s="144">
        <v>53826</v>
      </c>
      <c r="D14" s="27"/>
      <c r="E14" s="212">
        <v>36001</v>
      </c>
      <c r="F14" s="27"/>
      <c r="G14" s="178">
        <f t="shared" si="0"/>
        <v>66.88403373834207</v>
      </c>
    </row>
    <row r="15" spans="1:7" ht="14.25" customHeight="1" thickBot="1">
      <c r="A15" s="77">
        <v>111</v>
      </c>
      <c r="B15" s="129" t="s">
        <v>119</v>
      </c>
      <c r="C15" s="211">
        <v>100</v>
      </c>
      <c r="D15" s="58"/>
      <c r="E15" s="146">
        <v>0</v>
      </c>
      <c r="F15" s="58"/>
      <c r="G15" s="180">
        <f t="shared" si="0"/>
        <v>0</v>
      </c>
    </row>
    <row r="16" spans="1:7" ht="15" customHeight="1" thickBot="1">
      <c r="A16" s="78">
        <v>200</v>
      </c>
      <c r="B16" s="130" t="s">
        <v>114</v>
      </c>
      <c r="C16" s="147">
        <f>C17</f>
        <v>940</v>
      </c>
      <c r="D16" s="214">
        <f>D17</f>
        <v>0</v>
      </c>
      <c r="E16" s="147">
        <f>E17</f>
        <v>844</v>
      </c>
      <c r="F16" s="148"/>
      <c r="G16" s="147">
        <f t="shared" si="0"/>
        <v>89.7872340425532</v>
      </c>
    </row>
    <row r="17" spans="1:7" ht="15" customHeight="1" thickBot="1">
      <c r="A17" s="78">
        <v>203</v>
      </c>
      <c r="B17" s="130" t="s">
        <v>115</v>
      </c>
      <c r="C17" s="144">
        <v>940</v>
      </c>
      <c r="D17" s="148"/>
      <c r="E17" s="212">
        <v>844</v>
      </c>
      <c r="F17" s="148"/>
      <c r="G17" s="147">
        <f>E17/C17*100</f>
        <v>89.7872340425532</v>
      </c>
    </row>
    <row r="18" spans="1:7" ht="23.25" customHeight="1" thickBot="1">
      <c r="A18" s="79">
        <v>300</v>
      </c>
      <c r="B18" s="131" t="s">
        <v>53</v>
      </c>
      <c r="C18" s="149">
        <f>SUM(C19:C21)</f>
        <v>9953</v>
      </c>
      <c r="D18" s="148"/>
      <c r="E18" s="149">
        <f>SUM(E19:E21)</f>
        <v>8590</v>
      </c>
      <c r="F18" s="148"/>
      <c r="G18" s="147">
        <f t="shared" si="0"/>
        <v>86.3056364915101</v>
      </c>
    </row>
    <row r="19" spans="1:7" ht="18" customHeight="1">
      <c r="A19" s="80">
        <v>309</v>
      </c>
      <c r="B19" s="124" t="s">
        <v>132</v>
      </c>
      <c r="C19" s="150">
        <v>434</v>
      </c>
      <c r="D19" s="151"/>
      <c r="E19" s="212">
        <v>362</v>
      </c>
      <c r="F19" s="151"/>
      <c r="G19" s="181">
        <f t="shared" si="0"/>
        <v>83.41013824884793</v>
      </c>
    </row>
    <row r="20" spans="1:7" ht="42" customHeight="1">
      <c r="A20" s="74">
        <v>310</v>
      </c>
      <c r="B20" s="124" t="s">
        <v>133</v>
      </c>
      <c r="C20" s="150">
        <v>8586</v>
      </c>
      <c r="D20" s="27"/>
      <c r="E20" s="212">
        <v>7518</v>
      </c>
      <c r="F20" s="27"/>
      <c r="G20" s="178">
        <f t="shared" si="0"/>
        <v>87.56114605171209</v>
      </c>
    </row>
    <row r="21" spans="1:7" ht="24" customHeight="1" thickBot="1">
      <c r="A21" s="77">
        <v>314</v>
      </c>
      <c r="B21" s="132" t="s">
        <v>100</v>
      </c>
      <c r="C21" s="152">
        <v>933</v>
      </c>
      <c r="D21" s="58"/>
      <c r="E21" s="212">
        <v>710</v>
      </c>
      <c r="F21" s="58"/>
      <c r="G21" s="179">
        <f t="shared" si="0"/>
        <v>76.09860664523043</v>
      </c>
    </row>
    <row r="22" spans="1:7" ht="17.25" customHeight="1" thickBot="1">
      <c r="A22" s="79">
        <v>400</v>
      </c>
      <c r="B22" s="133" t="s">
        <v>54</v>
      </c>
      <c r="C22" s="166">
        <f>SUM(C23:C29)</f>
        <v>66886</v>
      </c>
      <c r="D22" s="148"/>
      <c r="E22" s="158">
        <f>SUM(E23:E29)</f>
        <v>44457</v>
      </c>
      <c r="F22" s="148"/>
      <c r="G22" s="147">
        <f t="shared" si="0"/>
        <v>66.46682414855127</v>
      </c>
    </row>
    <row r="23" spans="1:7" ht="15" customHeight="1">
      <c r="A23" s="81">
        <v>405</v>
      </c>
      <c r="B23" s="82" t="s">
        <v>55</v>
      </c>
      <c r="C23" s="153">
        <v>556</v>
      </c>
      <c r="D23" s="151"/>
      <c r="E23" s="154">
        <v>63</v>
      </c>
      <c r="F23" s="151"/>
      <c r="G23" s="181">
        <f t="shared" si="0"/>
        <v>11.33093525179856</v>
      </c>
    </row>
    <row r="24" spans="1:7" ht="13.5" customHeight="1">
      <c r="A24" s="81">
        <v>406</v>
      </c>
      <c r="B24" s="48" t="s">
        <v>56</v>
      </c>
      <c r="C24" s="155">
        <v>1849</v>
      </c>
      <c r="D24" s="151"/>
      <c r="E24" s="212">
        <v>908</v>
      </c>
      <c r="F24" s="151"/>
      <c r="G24" s="178">
        <f t="shared" si="0"/>
        <v>49.10762574364521</v>
      </c>
    </row>
    <row r="25" spans="1:7" ht="12" customHeight="1">
      <c r="A25" s="81">
        <v>407</v>
      </c>
      <c r="B25" s="83" t="s">
        <v>57</v>
      </c>
      <c r="C25" s="144">
        <v>201</v>
      </c>
      <c r="D25" s="151"/>
      <c r="E25" s="154">
        <v>4</v>
      </c>
      <c r="F25" s="151"/>
      <c r="G25" s="178">
        <v>0</v>
      </c>
    </row>
    <row r="26" spans="1:7" ht="12.75" customHeight="1">
      <c r="A26" s="84">
        <v>408</v>
      </c>
      <c r="B26" s="85" t="s">
        <v>58</v>
      </c>
      <c r="C26" s="144">
        <v>2000</v>
      </c>
      <c r="D26" s="58"/>
      <c r="E26" s="212">
        <v>1667</v>
      </c>
      <c r="F26" s="58"/>
      <c r="G26" s="178">
        <f t="shared" si="0"/>
        <v>83.35000000000001</v>
      </c>
    </row>
    <row r="27" spans="1:8" ht="12" customHeight="1">
      <c r="A27" s="86">
        <v>409</v>
      </c>
      <c r="B27" s="48" t="s">
        <v>101</v>
      </c>
      <c r="C27" s="144">
        <v>60764</v>
      </c>
      <c r="D27" s="27"/>
      <c r="E27" s="212">
        <v>40449</v>
      </c>
      <c r="F27" s="182"/>
      <c r="G27" s="178">
        <f t="shared" si="0"/>
        <v>66.56737541965637</v>
      </c>
      <c r="H27" s="58"/>
    </row>
    <row r="28" spans="1:8" ht="12" customHeight="1">
      <c r="A28" s="86">
        <v>410</v>
      </c>
      <c r="B28" s="48" t="s">
        <v>102</v>
      </c>
      <c r="C28" s="144">
        <v>570</v>
      </c>
      <c r="D28" s="27"/>
      <c r="E28" s="212">
        <v>562</v>
      </c>
      <c r="F28" s="182"/>
      <c r="G28" s="178">
        <f t="shared" si="0"/>
        <v>98.59649122807016</v>
      </c>
      <c r="H28" s="58"/>
    </row>
    <row r="29" spans="1:7" ht="15.75" customHeight="1" thickBot="1">
      <c r="A29" s="84">
        <v>412</v>
      </c>
      <c r="B29" s="87" t="s">
        <v>59</v>
      </c>
      <c r="C29" s="144">
        <v>946</v>
      </c>
      <c r="D29" s="58"/>
      <c r="E29" s="212">
        <v>804</v>
      </c>
      <c r="F29" s="58"/>
      <c r="G29" s="179">
        <f t="shared" si="0"/>
        <v>84.98942917547568</v>
      </c>
    </row>
    <row r="30" spans="1:7" s="45" customFormat="1" ht="15.75" customHeight="1" thickBot="1">
      <c r="A30" s="88">
        <v>500</v>
      </c>
      <c r="B30" s="89" t="s">
        <v>60</v>
      </c>
      <c r="C30" s="158">
        <f>SUM(C31:C34)</f>
        <v>112376</v>
      </c>
      <c r="D30" s="148"/>
      <c r="E30" s="149">
        <f>SUM(E31:E34)</f>
        <v>92612</v>
      </c>
      <c r="F30" s="148"/>
      <c r="G30" s="147">
        <f t="shared" si="0"/>
        <v>82.41261479319427</v>
      </c>
    </row>
    <row r="31" spans="1:7" ht="15" customHeight="1">
      <c r="A31" s="2">
        <v>501</v>
      </c>
      <c r="B31" s="90" t="s">
        <v>61</v>
      </c>
      <c r="C31" s="150">
        <v>1226</v>
      </c>
      <c r="D31" s="151"/>
      <c r="E31" s="212">
        <v>1047</v>
      </c>
      <c r="F31" s="151"/>
      <c r="G31" s="181">
        <f t="shared" si="0"/>
        <v>85.39967373572594</v>
      </c>
    </row>
    <row r="32" spans="1:7" ht="14.25" customHeight="1">
      <c r="A32" s="3">
        <v>502</v>
      </c>
      <c r="B32" s="91" t="s">
        <v>62</v>
      </c>
      <c r="C32" s="150">
        <v>88394</v>
      </c>
      <c r="D32" s="27"/>
      <c r="E32" s="212">
        <v>73250</v>
      </c>
      <c r="F32" s="27"/>
      <c r="G32" s="178">
        <f t="shared" si="0"/>
        <v>82.86761544901238</v>
      </c>
    </row>
    <row r="33" spans="1:7" ht="15" customHeight="1">
      <c r="A33" s="4">
        <v>503</v>
      </c>
      <c r="B33" s="92" t="s">
        <v>63</v>
      </c>
      <c r="C33" s="150">
        <v>22239</v>
      </c>
      <c r="D33" s="30"/>
      <c r="E33" s="212">
        <v>17905</v>
      </c>
      <c r="F33" s="30"/>
      <c r="G33" s="178">
        <f t="shared" si="0"/>
        <v>80.51171365618957</v>
      </c>
    </row>
    <row r="34" spans="1:7" ht="14.25" customHeight="1" thickBot="1">
      <c r="A34" s="4">
        <v>505</v>
      </c>
      <c r="B34" s="92" t="s">
        <v>64</v>
      </c>
      <c r="C34" s="156">
        <v>517</v>
      </c>
      <c r="D34" s="30"/>
      <c r="E34" s="212">
        <v>410</v>
      </c>
      <c r="F34" s="30"/>
      <c r="G34" s="178">
        <f t="shared" si="0"/>
        <v>79.3036750483559</v>
      </c>
    </row>
    <row r="35" spans="1:7" s="45" customFormat="1" ht="16.5" customHeight="1" thickBot="1">
      <c r="A35" s="88">
        <v>600</v>
      </c>
      <c r="B35" s="89" t="s">
        <v>65</v>
      </c>
      <c r="C35" s="157">
        <v>1355</v>
      </c>
      <c r="D35" s="148"/>
      <c r="E35" s="147">
        <v>1225</v>
      </c>
      <c r="F35" s="148"/>
      <c r="G35" s="147">
        <f t="shared" si="0"/>
        <v>90.40590405904058</v>
      </c>
    </row>
    <row r="36" spans="1:7" s="45" customFormat="1" ht="15" customHeight="1" thickBot="1">
      <c r="A36" s="93">
        <v>700</v>
      </c>
      <c r="B36" s="94" t="s">
        <v>66</v>
      </c>
      <c r="C36" s="146">
        <f>SUM(C37:C41)</f>
        <v>410752</v>
      </c>
      <c r="D36" s="174"/>
      <c r="E36" s="175">
        <f>SUM(E37:E41)</f>
        <v>360772</v>
      </c>
      <c r="F36" s="174"/>
      <c r="G36" s="147">
        <f t="shared" si="0"/>
        <v>87.83207385478342</v>
      </c>
    </row>
    <row r="37" spans="1:7" s="45" customFormat="1" ht="17.25" customHeight="1">
      <c r="A37" s="2">
        <v>701</v>
      </c>
      <c r="B37" s="90" t="s">
        <v>67</v>
      </c>
      <c r="C37" s="144">
        <v>128246</v>
      </c>
      <c r="D37" s="151"/>
      <c r="E37" s="212">
        <v>109038</v>
      </c>
      <c r="F37" s="151"/>
      <c r="G37" s="181">
        <f t="shared" si="0"/>
        <v>85.02253481590068</v>
      </c>
    </row>
    <row r="38" spans="1:7" s="45" customFormat="1" ht="17.25" customHeight="1">
      <c r="A38" s="3">
        <v>702</v>
      </c>
      <c r="B38" s="91" t="s">
        <v>68</v>
      </c>
      <c r="C38" s="142">
        <v>189985</v>
      </c>
      <c r="D38" s="27"/>
      <c r="E38" s="212">
        <v>177938</v>
      </c>
      <c r="F38" s="27"/>
      <c r="G38" s="178">
        <f t="shared" si="0"/>
        <v>93.65897307682185</v>
      </c>
    </row>
    <row r="39" spans="1:7" s="45" customFormat="1" ht="15" customHeight="1">
      <c r="A39" s="3">
        <v>703</v>
      </c>
      <c r="B39" s="91" t="s">
        <v>130</v>
      </c>
      <c r="C39" s="155">
        <v>51077</v>
      </c>
      <c r="D39" s="27"/>
      <c r="E39" s="212">
        <v>45514</v>
      </c>
      <c r="F39" s="27"/>
      <c r="G39" s="178">
        <f t="shared" si="0"/>
        <v>89.10860074005913</v>
      </c>
    </row>
    <row r="40" spans="1:7" s="45" customFormat="1" ht="14.25" customHeight="1">
      <c r="A40" s="3">
        <v>707</v>
      </c>
      <c r="B40" s="95" t="s">
        <v>69</v>
      </c>
      <c r="C40" s="142">
        <v>15013</v>
      </c>
      <c r="D40" s="27"/>
      <c r="E40" s="212">
        <v>14652</v>
      </c>
      <c r="F40" s="27"/>
      <c r="G40" s="178">
        <f t="shared" si="0"/>
        <v>97.59541730500233</v>
      </c>
    </row>
    <row r="41" spans="1:7" s="45" customFormat="1" ht="15" customHeight="1" thickBot="1">
      <c r="A41" s="4">
        <v>709</v>
      </c>
      <c r="B41" s="96" t="s">
        <v>70</v>
      </c>
      <c r="C41" s="142">
        <v>26431</v>
      </c>
      <c r="D41" s="30"/>
      <c r="E41" s="212">
        <v>13630</v>
      </c>
      <c r="F41" s="30"/>
      <c r="G41" s="179">
        <f t="shared" si="0"/>
        <v>51.56823427036434</v>
      </c>
    </row>
    <row r="42" spans="1:7" s="45" customFormat="1" ht="13.5" customHeight="1" thickBot="1">
      <c r="A42" s="97">
        <v>800</v>
      </c>
      <c r="B42" s="98" t="s">
        <v>71</v>
      </c>
      <c r="C42" s="166">
        <f>SUM(C43:C44)</f>
        <v>59363</v>
      </c>
      <c r="D42" s="148">
        <f>SUM(D43:D44)</f>
        <v>0</v>
      </c>
      <c r="E42" s="158">
        <f>SUM(E43:E44)</f>
        <v>53696</v>
      </c>
      <c r="F42" s="148"/>
      <c r="G42" s="147">
        <f t="shared" si="0"/>
        <v>90.45364957970453</v>
      </c>
    </row>
    <row r="43" spans="1:7" s="45" customFormat="1" ht="14.25" customHeight="1">
      <c r="A43" s="2">
        <v>801</v>
      </c>
      <c r="B43" s="90" t="s">
        <v>72</v>
      </c>
      <c r="C43" s="142">
        <v>56548</v>
      </c>
      <c r="D43" s="151"/>
      <c r="E43" s="212">
        <v>51427</v>
      </c>
      <c r="F43" s="151"/>
      <c r="G43" s="181">
        <f t="shared" si="0"/>
        <v>90.9439767984721</v>
      </c>
    </row>
    <row r="44" spans="1:7" s="45" customFormat="1" ht="15" customHeight="1" thickBot="1">
      <c r="A44" s="4">
        <v>804</v>
      </c>
      <c r="B44" s="92" t="s">
        <v>73</v>
      </c>
      <c r="C44" s="142">
        <v>2815</v>
      </c>
      <c r="D44" s="30"/>
      <c r="E44" s="212">
        <v>2269</v>
      </c>
      <c r="F44" s="30"/>
      <c r="G44" s="179">
        <f t="shared" si="0"/>
        <v>80.60390763765541</v>
      </c>
    </row>
    <row r="45" spans="1:7" s="45" customFormat="1" ht="17.25" customHeight="1" thickBot="1">
      <c r="A45" s="99">
        <v>1000</v>
      </c>
      <c r="B45" s="98" t="s">
        <v>75</v>
      </c>
      <c r="C45" s="166">
        <f>SUM(C47:C49)</f>
        <v>33080</v>
      </c>
      <c r="D45" s="148"/>
      <c r="E45" s="158">
        <f>SUM(E47:E49)</f>
        <v>27228</v>
      </c>
      <c r="F45" s="148"/>
      <c r="G45" s="147">
        <f t="shared" si="0"/>
        <v>82.30955259975816</v>
      </c>
    </row>
    <row r="46" spans="1:7" s="45" customFormat="1" ht="13.5" customHeight="1">
      <c r="A46" s="100">
        <v>1002</v>
      </c>
      <c r="B46" s="101" t="s">
        <v>103</v>
      </c>
      <c r="C46" s="159">
        <v>0</v>
      </c>
      <c r="D46" s="151"/>
      <c r="E46" s="154">
        <v>0</v>
      </c>
      <c r="F46" s="151"/>
      <c r="G46" s="181">
        <v>0</v>
      </c>
    </row>
    <row r="47" spans="1:7" s="183" customFormat="1" ht="12" customHeight="1">
      <c r="A47" s="102">
        <v>1003</v>
      </c>
      <c r="B47" s="95" t="s">
        <v>76</v>
      </c>
      <c r="C47" s="160">
        <v>28547</v>
      </c>
      <c r="D47" s="39"/>
      <c r="E47" s="212">
        <v>23494</v>
      </c>
      <c r="F47" s="39"/>
      <c r="G47" s="178">
        <f t="shared" si="0"/>
        <v>82.299365957894</v>
      </c>
    </row>
    <row r="48" spans="1:7" s="183" customFormat="1" ht="13.5" customHeight="1">
      <c r="A48" s="138">
        <v>1004</v>
      </c>
      <c r="B48" s="96" t="s">
        <v>134</v>
      </c>
      <c r="C48" s="160">
        <v>2347</v>
      </c>
      <c r="D48" s="161"/>
      <c r="E48" s="212">
        <v>2156</v>
      </c>
      <c r="F48" s="161"/>
      <c r="G48" s="178">
        <f t="shared" si="0"/>
        <v>91.86195142735407</v>
      </c>
    </row>
    <row r="49" spans="1:7" s="45" customFormat="1" ht="13.5" customHeight="1" thickBot="1">
      <c r="A49" s="103">
        <v>1006</v>
      </c>
      <c r="B49" s="104" t="s">
        <v>77</v>
      </c>
      <c r="C49" s="160">
        <v>2186</v>
      </c>
      <c r="D49" s="184"/>
      <c r="E49" s="212">
        <v>1578</v>
      </c>
      <c r="F49" s="184"/>
      <c r="G49" s="178">
        <f t="shared" si="0"/>
        <v>72.18664226898444</v>
      </c>
    </row>
    <row r="50" spans="1:7" ht="13.5" customHeight="1" hidden="1">
      <c r="A50" s="105">
        <v>1101</v>
      </c>
      <c r="B50" s="106" t="s">
        <v>78</v>
      </c>
      <c r="C50" s="167"/>
      <c r="D50" s="185"/>
      <c r="E50" s="186"/>
      <c r="F50" s="185"/>
      <c r="G50" s="178" t="e">
        <f t="shared" si="0"/>
        <v>#DIV/0!</v>
      </c>
    </row>
    <row r="51" spans="1:7" ht="13.5" customHeight="1" hidden="1">
      <c r="A51" s="102">
        <v>1102</v>
      </c>
      <c r="B51" s="95" t="s">
        <v>79</v>
      </c>
      <c r="C51" s="168"/>
      <c r="D51" s="27"/>
      <c r="E51" s="187"/>
      <c r="F51" s="27"/>
      <c r="G51" s="178" t="e">
        <f t="shared" si="0"/>
        <v>#DIV/0!</v>
      </c>
    </row>
    <row r="52" spans="1:7" ht="14.25" customHeight="1" hidden="1">
      <c r="A52" s="102">
        <v>1103</v>
      </c>
      <c r="B52" s="95" t="s">
        <v>80</v>
      </c>
      <c r="C52" s="168"/>
      <c r="D52" s="27"/>
      <c r="E52" s="187"/>
      <c r="F52" s="27"/>
      <c r="G52" s="178" t="e">
        <f t="shared" si="0"/>
        <v>#DIV/0!</v>
      </c>
    </row>
    <row r="53" spans="1:7" ht="13.5" customHeight="1" hidden="1">
      <c r="A53" s="107">
        <v>1104</v>
      </c>
      <c r="B53" s="87" t="s">
        <v>81</v>
      </c>
      <c r="C53" s="169"/>
      <c r="D53" s="58"/>
      <c r="E53" s="188"/>
      <c r="F53" s="58"/>
      <c r="G53" s="179" t="e">
        <f t="shared" si="0"/>
        <v>#DIV/0!</v>
      </c>
    </row>
    <row r="54" spans="1:7" ht="13.5" customHeight="1" thickBot="1">
      <c r="A54" s="99">
        <v>1100</v>
      </c>
      <c r="B54" s="98" t="s">
        <v>74</v>
      </c>
      <c r="C54" s="166">
        <f>SUM(C55:C56)</f>
        <v>12390</v>
      </c>
      <c r="D54" s="148"/>
      <c r="E54" s="149">
        <f>SUM(E55:E56)</f>
        <v>10713</v>
      </c>
      <c r="F54" s="189"/>
      <c r="G54" s="147">
        <f t="shared" si="0"/>
        <v>86.46489104116223</v>
      </c>
    </row>
    <row r="55" spans="1:7" ht="13.5" customHeight="1">
      <c r="A55" s="108">
        <v>1102</v>
      </c>
      <c r="B55" s="106" t="s">
        <v>104</v>
      </c>
      <c r="C55" s="162">
        <v>9731</v>
      </c>
      <c r="D55" s="27"/>
      <c r="E55" s="212">
        <v>8384</v>
      </c>
      <c r="F55" s="182"/>
      <c r="G55" s="178">
        <f t="shared" si="0"/>
        <v>86.1576405302641</v>
      </c>
    </row>
    <row r="56" spans="1:7" ht="13.5" customHeight="1">
      <c r="A56" s="108">
        <v>1105</v>
      </c>
      <c r="B56" s="134" t="s">
        <v>120</v>
      </c>
      <c r="C56" s="142">
        <v>2659</v>
      </c>
      <c r="D56" s="27"/>
      <c r="E56" s="212">
        <v>2329</v>
      </c>
      <c r="F56" s="182"/>
      <c r="G56" s="178">
        <f t="shared" si="0"/>
        <v>87.58931929296729</v>
      </c>
    </row>
    <row r="57" spans="1:7" ht="13.5" customHeight="1">
      <c r="A57" s="109">
        <v>1200</v>
      </c>
      <c r="B57" s="135" t="s">
        <v>105</v>
      </c>
      <c r="C57" s="163">
        <v>2353</v>
      </c>
      <c r="D57" s="27"/>
      <c r="E57" s="213">
        <v>2157</v>
      </c>
      <c r="F57" s="182"/>
      <c r="G57" s="178">
        <f t="shared" si="0"/>
        <v>91.67020824479388</v>
      </c>
    </row>
    <row r="58" spans="1:7" ht="13.5" customHeight="1" thickBot="1">
      <c r="A58" s="110">
        <v>1300</v>
      </c>
      <c r="B58" s="136" t="s">
        <v>51</v>
      </c>
      <c r="C58" s="163">
        <v>474</v>
      </c>
      <c r="D58" s="30"/>
      <c r="E58" s="164">
        <v>2</v>
      </c>
      <c r="F58" s="190"/>
      <c r="G58" s="179">
        <f t="shared" si="0"/>
        <v>0.42194092827004215</v>
      </c>
    </row>
    <row r="59" spans="1:7" ht="16.5" customHeight="1" thickBot="1">
      <c r="A59" s="1"/>
      <c r="B59" s="5" t="s">
        <v>106</v>
      </c>
      <c r="C59" s="170">
        <f>C58+C57+C54+C45+C42+C36+C35+C30+C22+C18+C16+C7</f>
        <v>820546</v>
      </c>
      <c r="D59" s="148"/>
      <c r="E59" s="215">
        <f>E58+E57+E54+E45+E42+E36+E35+E30+E22+E18+E16+E7</f>
        <v>677658</v>
      </c>
      <c r="F59" s="189"/>
      <c r="G59" s="147">
        <f t="shared" si="0"/>
        <v>82.58622916935796</v>
      </c>
    </row>
    <row r="60" ht="9.75" customHeight="1"/>
    <row r="61" spans="1:2" ht="14.25" customHeight="1">
      <c r="A61" s="194" t="s">
        <v>113</v>
      </c>
      <c r="B61" s="194"/>
    </row>
    <row r="62" spans="1:2" ht="12.75">
      <c r="A62" s="194"/>
      <c r="B62" s="194"/>
    </row>
    <row r="63" spans="1:7" ht="14.25">
      <c r="A63" s="194"/>
      <c r="B63" s="194"/>
      <c r="E63" s="195" t="s">
        <v>123</v>
      </c>
      <c r="F63" s="195"/>
      <c r="G63" s="195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2023-01-03T07:44:41Z</dcterms:modified>
  <cp:category/>
  <cp:version/>
  <cp:contentType/>
  <cp:contentStatus/>
</cp:coreProperties>
</file>