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<sst xmlns="http://schemas.openxmlformats.org/spreadsheetml/2006/main" count="140" uniqueCount="137">
  <si>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</si>
  <si>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</si>
  <si>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</si>
  <si>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</si>
  <si>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</si>
  <si>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</si>
  <si>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</si>
  <si>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</si>
  <si>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</si>
  <si>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</si>
  <si>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</si>
  <si>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</si>
  <si>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</si>
  <si>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</si>
  <si>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</si>
  <si>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</si>
  <si>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</si>
  <si>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</si>
  <si>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</si>
  <si>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</si>
  <si>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</si>
  <si>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</si>
  <si>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</si>
  <si>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</si>
  <si>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</si>
  <si>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</si>
  <si>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</si>
  <si>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</si>
  <si>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</si>
  <si>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</si>
  <si>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</si>
  <si>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</si>
  <si>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</si>
  <si>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</si>
  <si>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</si>
  <si>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</si>
  <si>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</si>
  <si>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</si>
  <si>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</si>
  <si>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</si>
  <si>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</si>
  <si>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</si>
  <si>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</si>
  <si>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</si>
  <si>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</si>
  <si>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</si>
  <si>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</si>
  <si>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</si>
  <si>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</si>
  <si>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</si>
  <si>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</si>
  <si>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</si>
  <si>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</si>
  <si>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</si>
  <si>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</si>
  <si>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</si>
  <si>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</si>
  <si>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</si>
  <si>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</si>
  <si>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</si>
  <si>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</si>
  <si>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</si>
  <si>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</si>
  <si>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</si>
  <si>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</si>
  <si>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</si>
  <si>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</si>
  <si>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</si>
  <si>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</si>
  <si>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</si>
  <si>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</si>
  <si>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</si>
  <si>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</si>
  <si>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</si>
  <si>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</si>
  <si>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</si>
  <si>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</si>
  <si>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</si>
  <si>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</si>
  <si>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</si>
  <si>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</si>
  <si>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</si>
  <si>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</si>
  <si>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</si>
  <si>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</si>
  <si>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</si>
  <si>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</si>
  <si>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</si>
  <si>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</si>
  <si>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</si>
  <si>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</si>
  <si>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</si>
  <si>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</si>
  <si>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</si>
  <si>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</si>
  <si>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</si>
  <si>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</si>
  <si>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</si>
  <si>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</si>
  <si>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</si>
  <si>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</si>
  <si>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</si>
  <si>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</si>
  <si>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</si>
  <si>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</si>
  <si>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</si>
  <si>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</si>
  <si>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</si>
  <si>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</si>
  <si>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</si>
  <si>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</si>
  <si>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</si>
  <si>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</si>
  <si>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</si>
  <si>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</si>
  <si>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</si>
  <si>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</si>
  <si>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</si>
  <si>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</si>
  <si>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</si>
  <si>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</si>
  <si>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</si>
  <si>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</si>
  <si>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</si>
  <si>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</si>
  <si>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</si>
  <si>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</si>
  <si>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</si>
  <si>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</si>
  <si>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</si>
  <si>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</si>
  <si>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</si>
  <si>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</si>
  <si>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</si>
  <si>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</si>
  <si>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мая 2022 года.</t>
    </r>
  </si>
  <si>
    <t>по расходам  по состоянию на 01 мая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</si>
</sst>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i/>
      <sz val="10"/>
      <color rgb="FF00206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0" fillId="0" borderId="66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3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71" fillId="0" borderId="66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I34" sqref="I34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184"/>
      <c r="C2" s="184"/>
      <c r="D2" s="184"/>
      <c r="E2" s="184"/>
      <c r="F2" s="184"/>
      <c r="G2" s="184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85" t="s">
        <v>124</v>
      </c>
      <c r="B4" s="185"/>
      <c r="C4" s="185"/>
      <c r="D4" s="185"/>
      <c r="E4" s="185"/>
      <c r="F4" s="185"/>
      <c r="G4" s="185"/>
    </row>
    <row r="5" spans="1:7" s="55" customFormat="1" ht="18" customHeight="1">
      <c r="A5" s="185" t="s">
        <v>135</v>
      </c>
      <c r="B5" s="185"/>
      <c r="C5" s="185"/>
      <c r="D5" s="185"/>
      <c r="E5" s="185"/>
      <c r="F5" s="185"/>
      <c r="G5" s="185"/>
    </row>
    <row r="6" ht="8.25" customHeight="1"/>
    <row r="7" spans="5:7" ht="11.25" customHeight="1" thickBot="1">
      <c r="E7" s="186" t="s">
        <v>0</v>
      </c>
      <c r="F7" s="186"/>
      <c r="G7" s="186"/>
    </row>
    <row r="8" spans="1:7" s="55" customFormat="1" ht="12.75">
      <c r="A8" s="189" t="s">
        <v>1</v>
      </c>
      <c r="B8" s="189" t="s">
        <v>2</v>
      </c>
      <c r="C8" s="189" t="s">
        <v>86</v>
      </c>
      <c r="D8" s="189" t="s">
        <v>88</v>
      </c>
      <c r="E8" s="192" t="s">
        <v>3</v>
      </c>
      <c r="F8" s="189" t="s">
        <v>87</v>
      </c>
      <c r="G8" s="197" t="s">
        <v>89</v>
      </c>
    </row>
    <row r="9" spans="1:7" s="55" customFormat="1" ht="12.75">
      <c r="A9" s="190"/>
      <c r="B9" s="190"/>
      <c r="C9" s="190"/>
      <c r="D9" s="190"/>
      <c r="E9" s="193"/>
      <c r="F9" s="190"/>
      <c r="G9" s="198"/>
    </row>
    <row r="10" spans="1:10" s="55" customFormat="1" ht="30.75" customHeight="1" thickBot="1">
      <c r="A10" s="190"/>
      <c r="B10" s="191"/>
      <c r="C10" s="191"/>
      <c r="D10" s="191"/>
      <c r="E10" s="194"/>
      <c r="F10" s="191"/>
      <c r="G10" s="199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81215.66666666666</v>
      </c>
      <c r="E11" s="72">
        <f>E16+E17+E18+E19+E20+E21+E22+E23+E24+E25+E26+E27+E28+E14+E12+E15+E13</f>
        <v>71693</v>
      </c>
      <c r="F11" s="69">
        <f>E11/D11*100</f>
        <v>88.27484024018355</v>
      </c>
      <c r="G11" s="69">
        <f>E11/C11*100</f>
        <v>29.424946746727848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5">
        <v>181280</v>
      </c>
      <c r="D12" s="118">
        <f>C12/12*4</f>
        <v>60426.666666666664</v>
      </c>
      <c r="E12" s="155">
        <v>51998</v>
      </c>
      <c r="F12" s="119">
        <f aca="true" t="shared" si="0" ref="F12:F42">E12/D12*100</f>
        <v>86.05141218005295</v>
      </c>
      <c r="G12" s="119">
        <f aca="true" t="shared" si="1" ref="G12:G42">E12/C12*100</f>
        <v>28.683804060017653</v>
      </c>
      <c r="I12" s="65"/>
    </row>
    <row r="13" spans="1:9" ht="40.5" customHeight="1">
      <c r="A13" s="22" t="s">
        <v>111</v>
      </c>
      <c r="B13" s="23" t="s">
        <v>112</v>
      </c>
      <c r="C13" s="155">
        <v>15766</v>
      </c>
      <c r="D13" s="118">
        <f>C13/12*4</f>
        <v>5255.333333333333</v>
      </c>
      <c r="E13" s="155">
        <v>5154</v>
      </c>
      <c r="F13" s="120">
        <f t="shared" si="0"/>
        <v>98.07180007611316</v>
      </c>
      <c r="G13" s="120">
        <f t="shared" si="1"/>
        <v>32.690600025371054</v>
      </c>
      <c r="I13" s="65"/>
    </row>
    <row r="14" spans="1:9" ht="29.25" customHeight="1">
      <c r="A14" s="22" t="s">
        <v>108</v>
      </c>
      <c r="B14" s="24" t="s">
        <v>107</v>
      </c>
      <c r="C14" s="155">
        <v>10418</v>
      </c>
      <c r="D14" s="118">
        <f aca="true" t="shared" si="2" ref="D14:D27">C14/12*4</f>
        <v>3472.6666666666665</v>
      </c>
      <c r="E14" s="155">
        <v>3876</v>
      </c>
      <c r="F14" s="120">
        <f t="shared" si="0"/>
        <v>111.6145133422922</v>
      </c>
      <c r="G14" s="120">
        <f t="shared" si="1"/>
        <v>37.20483778076406</v>
      </c>
      <c r="I14" s="65"/>
    </row>
    <row r="15" spans="1:10" ht="39" customHeight="1">
      <c r="A15" s="25" t="s">
        <v>109</v>
      </c>
      <c r="B15" s="26" t="s">
        <v>110</v>
      </c>
      <c r="C15" s="155">
        <v>1884</v>
      </c>
      <c r="D15" s="118">
        <f t="shared" si="2"/>
        <v>628</v>
      </c>
      <c r="E15" s="155">
        <v>661</v>
      </c>
      <c r="F15" s="120">
        <f t="shared" si="0"/>
        <v>105.2547770700637</v>
      </c>
      <c r="G15" s="120">
        <f t="shared" si="1"/>
        <v>35.08492569002123</v>
      </c>
      <c r="I15" s="65"/>
      <c r="J15" s="19"/>
    </row>
    <row r="16" spans="1:9" ht="24.75" customHeight="1">
      <c r="A16" s="9" t="s">
        <v>8</v>
      </c>
      <c r="B16" s="27" t="s">
        <v>9</v>
      </c>
      <c r="C16" s="155">
        <v>0</v>
      </c>
      <c r="D16" s="118">
        <f t="shared" si="2"/>
        <v>0</v>
      </c>
      <c r="E16" s="155">
        <v>13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5">
        <v>31</v>
      </c>
      <c r="D17" s="118">
        <f t="shared" si="2"/>
        <v>10.333333333333334</v>
      </c>
      <c r="E17" s="121">
        <v>17</v>
      </c>
      <c r="F17" s="120">
        <f t="shared" si="0"/>
        <v>164.51612903225805</v>
      </c>
      <c r="G17" s="120">
        <f t="shared" si="1"/>
        <v>54.83870967741935</v>
      </c>
      <c r="I17" s="65"/>
    </row>
    <row r="18" spans="1:9" ht="18" customHeight="1">
      <c r="A18" s="28" t="s">
        <v>12</v>
      </c>
      <c r="B18" s="29" t="s">
        <v>13</v>
      </c>
      <c r="C18" s="155">
        <v>4217</v>
      </c>
      <c r="D18" s="118">
        <f t="shared" si="2"/>
        <v>1405.6666666666667</v>
      </c>
      <c r="E18" s="155">
        <v>219</v>
      </c>
      <c r="F18" s="122">
        <f t="shared" si="0"/>
        <v>15.579796063552287</v>
      </c>
      <c r="G18" s="122">
        <f t="shared" si="1"/>
        <v>5.19326535451743</v>
      </c>
      <c r="I18" s="65"/>
    </row>
    <row r="19" spans="1:9" ht="12.75">
      <c r="A19" s="9" t="s">
        <v>14</v>
      </c>
      <c r="B19" s="30" t="s">
        <v>15</v>
      </c>
      <c r="C19" s="155">
        <v>13037</v>
      </c>
      <c r="D19" s="118">
        <f t="shared" si="2"/>
        <v>4345.666666666667</v>
      </c>
      <c r="E19" s="155">
        <v>2918</v>
      </c>
      <c r="F19" s="122">
        <f t="shared" si="0"/>
        <v>67.14734985042571</v>
      </c>
      <c r="G19" s="122">
        <f t="shared" si="1"/>
        <v>22.382449950141904</v>
      </c>
      <c r="I19" s="65"/>
    </row>
    <row r="20" spans="1:9" ht="12.75">
      <c r="A20" s="9" t="s">
        <v>16</v>
      </c>
      <c r="B20" s="30" t="s">
        <v>17</v>
      </c>
      <c r="C20" s="155">
        <v>1501</v>
      </c>
      <c r="D20" s="118">
        <f t="shared" si="2"/>
        <v>500.3333333333333</v>
      </c>
      <c r="E20" s="155">
        <v>725</v>
      </c>
      <c r="F20" s="122">
        <f t="shared" si="0"/>
        <v>144.90339773484345</v>
      </c>
      <c r="G20" s="122">
        <f t="shared" si="1"/>
        <v>48.30113257828115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5">
        <v>8953</v>
      </c>
      <c r="D22" s="118">
        <f t="shared" si="2"/>
        <v>2984.3333333333335</v>
      </c>
      <c r="E22" s="155">
        <v>2589</v>
      </c>
      <c r="F22" s="120">
        <f t="shared" si="0"/>
        <v>86.75304367251199</v>
      </c>
      <c r="G22" s="120">
        <f t="shared" si="1"/>
        <v>28.91768122417067</v>
      </c>
      <c r="I22" s="65"/>
    </row>
    <row r="23" spans="1:9" ht="15" customHeight="1">
      <c r="A23" s="12" t="s">
        <v>20</v>
      </c>
      <c r="B23" s="31" t="s">
        <v>21</v>
      </c>
      <c r="C23" s="155">
        <v>456</v>
      </c>
      <c r="D23" s="118">
        <f t="shared" si="2"/>
        <v>152</v>
      </c>
      <c r="E23" s="121">
        <v>164</v>
      </c>
      <c r="F23" s="122">
        <f t="shared" si="0"/>
        <v>107.89473684210526</v>
      </c>
      <c r="G23" s="122">
        <f t="shared" si="1"/>
        <v>35.96491228070175</v>
      </c>
      <c r="I23" s="66"/>
    </row>
    <row r="24" spans="1:9" ht="25.5">
      <c r="A24" s="9" t="s">
        <v>22</v>
      </c>
      <c r="B24" s="10" t="s">
        <v>23</v>
      </c>
      <c r="C24" s="155">
        <v>1348</v>
      </c>
      <c r="D24" s="118">
        <f t="shared" si="2"/>
        <v>449.3333333333333</v>
      </c>
      <c r="E24" s="155">
        <v>100</v>
      </c>
      <c r="F24" s="120">
        <f t="shared" si="0"/>
        <v>22.255192878338278</v>
      </c>
      <c r="G24" s="120">
        <f t="shared" si="1"/>
        <v>7.418397626112759</v>
      </c>
      <c r="I24" s="65"/>
    </row>
    <row r="25" spans="1:9" ht="25.5">
      <c r="A25" s="9" t="s">
        <v>24</v>
      </c>
      <c r="B25" s="10" t="s">
        <v>25</v>
      </c>
      <c r="C25" s="155">
        <v>4261</v>
      </c>
      <c r="D25" s="118">
        <f t="shared" si="2"/>
        <v>1420.3333333333333</v>
      </c>
      <c r="E25" s="155">
        <v>804</v>
      </c>
      <c r="F25" s="120">
        <f t="shared" si="0"/>
        <v>56.60643041539545</v>
      </c>
      <c r="G25" s="120">
        <f t="shared" si="1"/>
        <v>18.86881013846515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5">
        <v>495</v>
      </c>
      <c r="D27" s="118">
        <f t="shared" si="2"/>
        <v>165</v>
      </c>
      <c r="E27" s="155">
        <v>2454</v>
      </c>
      <c r="F27" s="120">
        <f t="shared" si="0"/>
        <v>1487.2727272727273</v>
      </c>
      <c r="G27" s="120">
        <f t="shared" si="1"/>
        <v>495.7575757575758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C28/12*4</f>
        <v>0</v>
      </c>
      <c r="E28" s="155">
        <v>1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416302</v>
      </c>
      <c r="D29" s="73">
        <f>D30</f>
        <v>138767.3333333333</v>
      </c>
      <c r="E29" s="73">
        <f>E30+E40+E39</f>
        <v>142285</v>
      </c>
      <c r="F29" s="58">
        <f t="shared" si="0"/>
        <v>102.5349385782437</v>
      </c>
      <c r="G29" s="59">
        <f t="shared" si="1"/>
        <v>34.17831285941456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C31+C33+C36+C37+C38</f>
        <v>416302</v>
      </c>
      <c r="D30" s="118">
        <f>D31+D33+D36+D37+D38</f>
        <v>138767.3333333333</v>
      </c>
      <c r="E30" s="118">
        <f>E31+E33+E36+E37+E38</f>
        <v>149948</v>
      </c>
      <c r="F30" s="125">
        <f t="shared" si="0"/>
        <v>108.05713160157771</v>
      </c>
      <c r="G30" s="125">
        <f t="shared" si="1"/>
        <v>36.019043867192565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53171.333333333336</v>
      </c>
      <c r="E31" s="121">
        <f>E32</f>
        <v>53172</v>
      </c>
      <c r="F31" s="126">
        <f>F32</f>
        <v>100.00125380844314</v>
      </c>
      <c r="G31" s="126">
        <f>G32</f>
        <v>33.33375126948105</v>
      </c>
      <c r="I31" s="64"/>
    </row>
    <row r="32" spans="1:9" ht="14.25">
      <c r="A32" s="11" t="s">
        <v>94</v>
      </c>
      <c r="B32" s="40" t="s">
        <v>93</v>
      </c>
      <c r="C32" s="155">
        <v>159514</v>
      </c>
      <c r="D32" s="118">
        <f>C32/12*4</f>
        <v>53171.333333333336</v>
      </c>
      <c r="E32" s="155">
        <v>53172</v>
      </c>
      <c r="F32" s="120">
        <f t="shared" si="0"/>
        <v>100.00125380844314</v>
      </c>
      <c r="G32" s="120">
        <f t="shared" si="1"/>
        <v>33.33375126948105</v>
      </c>
      <c r="I32" s="64"/>
    </row>
    <row r="33" spans="1:9" ht="29.25" customHeight="1">
      <c r="A33" s="12" t="s">
        <v>126</v>
      </c>
      <c r="B33" s="10" t="s">
        <v>95</v>
      </c>
      <c r="C33" s="155">
        <v>16598</v>
      </c>
      <c r="D33" s="118">
        <f aca="true" t="shared" si="3" ref="D33:D39">C33/12*4</f>
        <v>5532.666666666667</v>
      </c>
      <c r="E33" s="121">
        <v>7307</v>
      </c>
      <c r="F33" s="120">
        <f t="shared" si="0"/>
        <v>132.0701289311965</v>
      </c>
      <c r="G33" s="120">
        <f t="shared" si="1"/>
        <v>44.023376310398845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5">
        <v>219943</v>
      </c>
      <c r="D36" s="118">
        <f t="shared" si="3"/>
        <v>73314.33333333333</v>
      </c>
      <c r="E36" s="155">
        <v>83783</v>
      </c>
      <c r="F36" s="120">
        <f>E36/D36*100</f>
        <v>114.27915414448289</v>
      </c>
      <c r="G36" s="120">
        <f>E36/C36*100</f>
        <v>38.0930513814943</v>
      </c>
      <c r="I36" s="65"/>
    </row>
    <row r="37" spans="1:9" ht="15" customHeight="1">
      <c r="A37" s="13" t="s">
        <v>127</v>
      </c>
      <c r="B37" s="43" t="s">
        <v>38</v>
      </c>
      <c r="C37" s="121">
        <v>20247</v>
      </c>
      <c r="D37" s="118">
        <f t="shared" si="3"/>
        <v>6749</v>
      </c>
      <c r="E37" s="121">
        <v>5686</v>
      </c>
      <c r="F37" s="120">
        <v>0</v>
      </c>
      <c r="G37" s="120">
        <v>0</v>
      </c>
      <c r="I37" s="65"/>
    </row>
    <row r="38" spans="1:7" ht="24.75" customHeight="1">
      <c r="A38" s="14" t="s">
        <v>39</v>
      </c>
      <c r="B38" s="44" t="s">
        <v>98</v>
      </c>
      <c r="C38" s="121">
        <v>0</v>
      </c>
      <c r="D38" s="118">
        <f t="shared" si="3"/>
        <v>0</v>
      </c>
      <c r="E38" s="121">
        <v>0</v>
      </c>
      <c r="F38" s="120">
        <v>0</v>
      </c>
      <c r="G38" s="120">
        <v>0</v>
      </c>
    </row>
    <row r="39" spans="1:7" ht="26.25" customHeight="1">
      <c r="A39" s="14" t="s">
        <v>128</v>
      </c>
      <c r="B39" s="45" t="s">
        <v>129</v>
      </c>
      <c r="C39" s="127">
        <v>0</v>
      </c>
      <c r="D39" s="118">
        <f t="shared" si="3"/>
        <v>0</v>
      </c>
      <c r="E39" s="121">
        <v>1125</v>
      </c>
      <c r="F39" s="120">
        <v>0</v>
      </c>
      <c r="G39" s="120">
        <v>0</v>
      </c>
    </row>
    <row r="40" spans="1:7" ht="53.25" customHeight="1" thickBot="1">
      <c r="A40" s="14" t="s">
        <v>131</v>
      </c>
      <c r="B40" s="45" t="s">
        <v>99</v>
      </c>
      <c r="C40" s="128">
        <v>0</v>
      </c>
      <c r="D40" s="129">
        <f>C40/12*4</f>
        <v>0</v>
      </c>
      <c r="E40" s="155">
        <v>-8788</v>
      </c>
      <c r="F40" s="120">
        <v>0</v>
      </c>
      <c r="G40" s="120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195" t="s">
        <v>42</v>
      </c>
      <c r="B42" s="196"/>
      <c r="C42" s="74">
        <f>C30+C11</f>
        <v>659949</v>
      </c>
      <c r="D42" s="74">
        <f>D30+D11</f>
        <v>219982.99999999997</v>
      </c>
      <c r="E42" s="73">
        <f>E29+E11</f>
        <v>213978</v>
      </c>
      <c r="F42" s="62">
        <f t="shared" si="0"/>
        <v>97.2702436097335</v>
      </c>
      <c r="G42" s="63">
        <f t="shared" si="1"/>
        <v>32.42341453657783</v>
      </c>
      <c r="I42" s="19"/>
      <c r="J42" s="19"/>
    </row>
    <row r="43" ht="10.5" customHeight="1">
      <c r="A43" s="47"/>
    </row>
    <row r="44" ht="12.75" hidden="1"/>
    <row r="45" spans="1:2" ht="14.25" customHeight="1">
      <c r="A45" s="187" t="s">
        <v>113</v>
      </c>
      <c r="B45" s="187"/>
    </row>
    <row r="46" spans="1:2" ht="12.75">
      <c r="A46" s="187"/>
      <c r="B46" s="187"/>
    </row>
    <row r="47" spans="1:7" ht="14.25">
      <c r="A47" s="187"/>
      <c r="B47" s="187"/>
      <c r="E47" s="188" t="s">
        <v>123</v>
      </c>
      <c r="F47" s="188"/>
      <c r="G47" s="188"/>
    </row>
    <row r="51" ht="12.75">
      <c r="E51" s="19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9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1406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5"/>
      <c r="C1" s="202" t="s">
        <v>121</v>
      </c>
      <c r="D1" s="202"/>
      <c r="E1" s="202"/>
      <c r="F1" s="202"/>
      <c r="G1" s="202"/>
    </row>
    <row r="2" spans="2:7" ht="11.25" customHeight="1">
      <c r="B2" s="200"/>
      <c r="C2" s="200"/>
      <c r="D2" s="200"/>
      <c r="E2" s="200"/>
      <c r="F2" s="200"/>
      <c r="G2" s="200"/>
    </row>
    <row r="3" spans="1:7" ht="12.75">
      <c r="A3" s="185" t="s">
        <v>124</v>
      </c>
      <c r="B3" s="185"/>
      <c r="C3" s="185"/>
      <c r="D3" s="185"/>
      <c r="E3" s="185"/>
      <c r="F3" s="185"/>
      <c r="G3" s="185"/>
    </row>
    <row r="4" spans="1:7" ht="12.75">
      <c r="A4" s="201" t="s">
        <v>136</v>
      </c>
      <c r="B4" s="201"/>
      <c r="C4" s="201"/>
      <c r="D4" s="201"/>
      <c r="E4" s="201"/>
      <c r="F4" s="201"/>
      <c r="G4" s="201"/>
    </row>
    <row r="5" spans="5:7" ht="12.75" customHeight="1" thickBot="1">
      <c r="E5" s="203" t="s">
        <v>43</v>
      </c>
      <c r="F5" s="203"/>
      <c r="G5" s="203"/>
    </row>
    <row r="6" spans="1:7" s="1" customFormat="1" ht="57" customHeight="1" thickBot="1">
      <c r="A6" s="76" t="s">
        <v>44</v>
      </c>
      <c r="B6" s="77" t="s">
        <v>45</v>
      </c>
      <c r="C6" s="204" t="s">
        <v>84</v>
      </c>
      <c r="D6" s="205" t="s">
        <v>46</v>
      </c>
      <c r="E6" s="204" t="s">
        <v>47</v>
      </c>
      <c r="F6" s="204" t="s">
        <v>48</v>
      </c>
      <c r="G6" s="206" t="s">
        <v>85</v>
      </c>
    </row>
    <row r="7" spans="1:7" ht="19.5" customHeight="1" thickBot="1">
      <c r="A7" s="78">
        <v>100</v>
      </c>
      <c r="B7" s="79" t="s">
        <v>49</v>
      </c>
      <c r="C7" s="168">
        <f>SUM(C8:C15)</f>
        <v>70369</v>
      </c>
      <c r="D7" s="170"/>
      <c r="E7" s="167">
        <f>SUM(E8:E15)</f>
        <v>17512</v>
      </c>
      <c r="F7" s="170"/>
      <c r="G7" s="171">
        <f aca="true" t="shared" si="0" ref="G7:G59">E7/C7*100</f>
        <v>24.885958305503845</v>
      </c>
    </row>
    <row r="8" spans="1:7" s="52" customFormat="1" ht="12.75" customHeight="1">
      <c r="A8" s="80">
        <v>102</v>
      </c>
      <c r="B8" s="140" t="s">
        <v>82</v>
      </c>
      <c r="C8" s="156">
        <v>1941</v>
      </c>
      <c r="D8" s="172"/>
      <c r="E8" s="157">
        <v>582</v>
      </c>
      <c r="F8" s="172"/>
      <c r="G8" s="173">
        <f t="shared" si="0"/>
        <v>29.984544049459043</v>
      </c>
    </row>
    <row r="9" spans="1:7" ht="23.25" customHeight="1">
      <c r="A9" s="81">
        <v>103</v>
      </c>
      <c r="B9" s="141" t="s">
        <v>50</v>
      </c>
      <c r="C9" s="156">
        <v>1993</v>
      </c>
      <c r="D9" s="30"/>
      <c r="E9" s="157">
        <v>629</v>
      </c>
      <c r="F9" s="30"/>
      <c r="G9" s="174">
        <f t="shared" si="0"/>
        <v>31.560461615654788</v>
      </c>
    </row>
    <row r="10" spans="1:7" ht="24" customHeight="1">
      <c r="A10" s="81">
        <v>104</v>
      </c>
      <c r="B10" s="141" t="s">
        <v>83</v>
      </c>
      <c r="C10" s="156">
        <v>44094</v>
      </c>
      <c r="D10" s="30"/>
      <c r="E10" s="157">
        <v>10402</v>
      </c>
      <c r="F10" s="30"/>
      <c r="G10" s="174">
        <f t="shared" si="0"/>
        <v>23.5905111806595</v>
      </c>
    </row>
    <row r="11" spans="1:7" ht="24" customHeight="1">
      <c r="A11" s="82">
        <v>105</v>
      </c>
      <c r="B11" s="142" t="s">
        <v>116</v>
      </c>
      <c r="C11" s="156">
        <v>96</v>
      </c>
      <c r="D11" s="33"/>
      <c r="E11" s="154">
        <v>20</v>
      </c>
      <c r="F11" s="33"/>
      <c r="G11" s="175">
        <f t="shared" si="0"/>
        <v>20.833333333333336</v>
      </c>
    </row>
    <row r="12" spans="1:7" ht="45" customHeight="1">
      <c r="A12" s="82">
        <v>106</v>
      </c>
      <c r="B12" s="143" t="s">
        <v>117</v>
      </c>
      <c r="C12" s="156">
        <v>8397</v>
      </c>
      <c r="D12" s="33"/>
      <c r="E12" s="157">
        <v>2282</v>
      </c>
      <c r="F12" s="33"/>
      <c r="G12" s="175">
        <f t="shared" si="0"/>
        <v>27.17637251399309</v>
      </c>
    </row>
    <row r="13" spans="1:7" ht="18" customHeight="1">
      <c r="A13" s="82">
        <v>107</v>
      </c>
      <c r="B13" s="144" t="s">
        <v>118</v>
      </c>
      <c r="C13" s="154">
        <v>0</v>
      </c>
      <c r="D13" s="33"/>
      <c r="E13" s="154">
        <v>0</v>
      </c>
      <c r="F13" s="33"/>
      <c r="G13" s="175">
        <v>0</v>
      </c>
    </row>
    <row r="14" spans="1:7" ht="16.5" customHeight="1">
      <c r="A14" s="83">
        <v>113</v>
      </c>
      <c r="B14" s="145" t="s">
        <v>52</v>
      </c>
      <c r="C14" s="156">
        <v>13748</v>
      </c>
      <c r="D14" s="30"/>
      <c r="E14" s="157">
        <v>3597</v>
      </c>
      <c r="F14" s="30"/>
      <c r="G14" s="174">
        <f t="shared" si="0"/>
        <v>26.163805644457376</v>
      </c>
    </row>
    <row r="15" spans="1:7" ht="14.25" customHeight="1" thickBot="1">
      <c r="A15" s="84">
        <v>111</v>
      </c>
      <c r="B15" s="146" t="s">
        <v>119</v>
      </c>
      <c r="C15" s="156">
        <v>100</v>
      </c>
      <c r="D15" s="64"/>
      <c r="E15" s="130">
        <v>0</v>
      </c>
      <c r="F15" s="64"/>
      <c r="G15" s="176">
        <f t="shared" si="0"/>
        <v>0</v>
      </c>
    </row>
    <row r="16" spans="1:7" ht="15" customHeight="1" thickBot="1">
      <c r="A16" s="85">
        <v>200</v>
      </c>
      <c r="B16" s="147" t="s">
        <v>114</v>
      </c>
      <c r="C16" s="171">
        <f>C17</f>
        <v>908</v>
      </c>
      <c r="D16" s="182">
        <f>D17</f>
        <v>0</v>
      </c>
      <c r="E16" s="171">
        <f>E17</f>
        <v>258</v>
      </c>
      <c r="F16" s="133"/>
      <c r="G16" s="171">
        <f t="shared" si="0"/>
        <v>28.41409691629956</v>
      </c>
    </row>
    <row r="17" spans="1:7" ht="15" customHeight="1" thickBot="1">
      <c r="A17" s="85">
        <v>203</v>
      </c>
      <c r="B17" s="147" t="s">
        <v>115</v>
      </c>
      <c r="C17" s="156">
        <v>908</v>
      </c>
      <c r="D17" s="133"/>
      <c r="E17" s="157">
        <v>258</v>
      </c>
      <c r="F17" s="133"/>
      <c r="G17" s="171">
        <f>E17/C17*100</f>
        <v>28.41409691629956</v>
      </c>
    </row>
    <row r="18" spans="1:7" ht="23.25" customHeight="1" thickBot="1">
      <c r="A18" s="86">
        <v>300</v>
      </c>
      <c r="B18" s="148" t="s">
        <v>53</v>
      </c>
      <c r="C18" s="168">
        <f>SUM(C19:C21)</f>
        <v>9385</v>
      </c>
      <c r="D18" s="133"/>
      <c r="E18" s="168">
        <f>SUM(E19:E21)</f>
        <v>2656</v>
      </c>
      <c r="F18" s="133"/>
      <c r="G18" s="171">
        <f t="shared" si="0"/>
        <v>28.300479488545548</v>
      </c>
    </row>
    <row r="19" spans="1:7" ht="18" customHeight="1">
      <c r="A19" s="87">
        <v>309</v>
      </c>
      <c r="B19" s="141" t="s">
        <v>132</v>
      </c>
      <c r="C19" s="156">
        <v>718</v>
      </c>
      <c r="D19" s="134"/>
      <c r="E19" s="157">
        <v>109</v>
      </c>
      <c r="F19" s="134"/>
      <c r="G19" s="177">
        <f t="shared" si="0"/>
        <v>15.181058495821729</v>
      </c>
    </row>
    <row r="20" spans="1:8" ht="42" customHeight="1">
      <c r="A20" s="81">
        <v>310</v>
      </c>
      <c r="B20" s="141" t="s">
        <v>133</v>
      </c>
      <c r="C20" s="156">
        <v>8237</v>
      </c>
      <c r="D20" s="30"/>
      <c r="E20" s="157">
        <v>2268</v>
      </c>
      <c r="F20" s="30"/>
      <c r="G20" s="174">
        <f t="shared" si="0"/>
        <v>27.534296467160374</v>
      </c>
      <c r="H20" s="16"/>
    </row>
    <row r="21" spans="1:8" ht="24" customHeight="1" thickBot="1">
      <c r="A21" s="84">
        <v>314</v>
      </c>
      <c r="B21" s="149" t="s">
        <v>100</v>
      </c>
      <c r="C21" s="158">
        <v>430</v>
      </c>
      <c r="D21" s="64"/>
      <c r="E21" s="135">
        <v>279</v>
      </c>
      <c r="F21" s="64"/>
      <c r="G21" s="175">
        <f t="shared" si="0"/>
        <v>64.88372093023256</v>
      </c>
      <c r="H21" s="16"/>
    </row>
    <row r="22" spans="1:8" ht="17.25" customHeight="1" thickBot="1">
      <c r="A22" s="86">
        <v>400</v>
      </c>
      <c r="B22" s="150" t="s">
        <v>54</v>
      </c>
      <c r="C22" s="138">
        <f>SUM(C23:C29)</f>
        <v>66806</v>
      </c>
      <c r="D22" s="133"/>
      <c r="E22" s="132">
        <f>SUM(E23:E29)</f>
        <v>11582</v>
      </c>
      <c r="F22" s="133"/>
      <c r="G22" s="171">
        <f t="shared" si="0"/>
        <v>17.33676615872826</v>
      </c>
      <c r="H22" s="16"/>
    </row>
    <row r="23" spans="1:8" ht="15" customHeight="1">
      <c r="A23" s="88">
        <v>405</v>
      </c>
      <c r="B23" s="89" t="s">
        <v>55</v>
      </c>
      <c r="C23" s="159">
        <v>557</v>
      </c>
      <c r="D23" s="134"/>
      <c r="E23" s="136">
        <v>0</v>
      </c>
      <c r="F23" s="134"/>
      <c r="G23" s="177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79">
        <v>1849</v>
      </c>
      <c r="D24" s="134"/>
      <c r="E24" s="157">
        <v>284</v>
      </c>
      <c r="F24" s="134"/>
      <c r="G24" s="174">
        <f t="shared" si="0"/>
        <v>15.359653866955112</v>
      </c>
    </row>
    <row r="25" spans="1:7" ht="12" customHeight="1">
      <c r="A25" s="88">
        <v>407</v>
      </c>
      <c r="B25" s="90" t="s">
        <v>57</v>
      </c>
      <c r="C25" s="156">
        <v>201</v>
      </c>
      <c r="D25" s="134"/>
      <c r="E25" s="136">
        <v>0</v>
      </c>
      <c r="F25" s="134"/>
      <c r="G25" s="174">
        <v>0</v>
      </c>
    </row>
    <row r="26" spans="1:7" ht="12.75" customHeight="1">
      <c r="A26" s="91">
        <v>408</v>
      </c>
      <c r="B26" s="92" t="s">
        <v>58</v>
      </c>
      <c r="C26" s="156">
        <v>2000</v>
      </c>
      <c r="D26" s="64"/>
      <c r="E26" s="139">
        <v>671</v>
      </c>
      <c r="F26" s="64"/>
      <c r="G26" s="174">
        <f t="shared" si="0"/>
        <v>33.550000000000004</v>
      </c>
    </row>
    <row r="27" spans="1:8" ht="12" customHeight="1">
      <c r="A27" s="93">
        <v>409</v>
      </c>
      <c r="B27" s="54" t="s">
        <v>101</v>
      </c>
      <c r="C27" s="156">
        <v>60614</v>
      </c>
      <c r="D27" s="183"/>
      <c r="E27" s="157">
        <v>9900</v>
      </c>
      <c r="F27" s="137"/>
      <c r="G27" s="174">
        <f t="shared" si="0"/>
        <v>16.33286039528822</v>
      </c>
      <c r="H27" s="53"/>
    </row>
    <row r="28" spans="1:8" ht="12" customHeight="1">
      <c r="A28" s="93">
        <v>410</v>
      </c>
      <c r="B28" s="54" t="s">
        <v>102</v>
      </c>
      <c r="C28" s="156">
        <v>570</v>
      </c>
      <c r="D28" s="183"/>
      <c r="E28" s="137">
        <v>178</v>
      </c>
      <c r="F28" s="137"/>
      <c r="G28" s="174">
        <f t="shared" si="0"/>
        <v>31.2280701754386</v>
      </c>
      <c r="H28" s="53"/>
    </row>
    <row r="29" spans="1:7" ht="15.75" customHeight="1" thickBot="1">
      <c r="A29" s="91">
        <v>412</v>
      </c>
      <c r="B29" s="94" t="s">
        <v>59</v>
      </c>
      <c r="C29" s="156">
        <v>1015</v>
      </c>
      <c r="D29" s="64"/>
      <c r="E29" s="157">
        <v>549</v>
      </c>
      <c r="F29" s="64"/>
      <c r="G29" s="175">
        <f t="shared" si="0"/>
        <v>54.08866995073892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105315</v>
      </c>
      <c r="D30" s="133"/>
      <c r="E30" s="169">
        <f>SUM(E31:E34)</f>
        <v>15658</v>
      </c>
      <c r="F30" s="133"/>
      <c r="G30" s="171">
        <f t="shared" si="0"/>
        <v>14.867777619522386</v>
      </c>
    </row>
    <row r="31" spans="1:7" ht="12" customHeight="1">
      <c r="A31" s="5">
        <v>501</v>
      </c>
      <c r="B31" s="97" t="s">
        <v>61</v>
      </c>
      <c r="C31" s="156">
        <v>1196</v>
      </c>
      <c r="D31" s="134"/>
      <c r="E31" s="157">
        <v>259</v>
      </c>
      <c r="F31" s="134"/>
      <c r="G31" s="177">
        <f t="shared" si="0"/>
        <v>21.65551839464883</v>
      </c>
    </row>
    <row r="32" spans="1:7" ht="12" customHeight="1">
      <c r="A32" s="6">
        <v>502</v>
      </c>
      <c r="B32" s="98" t="s">
        <v>62</v>
      </c>
      <c r="C32" s="156">
        <v>82072</v>
      </c>
      <c r="D32" s="30"/>
      <c r="E32" s="139">
        <v>12442</v>
      </c>
      <c r="F32" s="30"/>
      <c r="G32" s="174">
        <f t="shared" si="0"/>
        <v>15.15985963544205</v>
      </c>
    </row>
    <row r="33" spans="1:7" ht="12" customHeight="1">
      <c r="A33" s="7">
        <v>503</v>
      </c>
      <c r="B33" s="99" t="s">
        <v>63</v>
      </c>
      <c r="C33" s="156">
        <v>21543</v>
      </c>
      <c r="D33" s="33"/>
      <c r="E33" s="157">
        <v>2736</v>
      </c>
      <c r="F33" s="33"/>
      <c r="G33" s="174">
        <f t="shared" si="0"/>
        <v>12.700181033282274</v>
      </c>
    </row>
    <row r="34" spans="1:7" ht="14.25" customHeight="1" thickBot="1">
      <c r="A34" s="7">
        <v>505</v>
      </c>
      <c r="B34" s="99" t="s">
        <v>64</v>
      </c>
      <c r="C34" s="160">
        <v>504</v>
      </c>
      <c r="D34" s="33"/>
      <c r="E34" s="131">
        <v>221</v>
      </c>
      <c r="F34" s="33"/>
      <c r="G34" s="174">
        <f t="shared" si="0"/>
        <v>43.84920634920635</v>
      </c>
    </row>
    <row r="35" spans="1:7" s="2" customFormat="1" ht="16.5" customHeight="1" thickBot="1">
      <c r="A35" s="95">
        <v>600</v>
      </c>
      <c r="B35" s="96" t="s">
        <v>65</v>
      </c>
      <c r="C35" s="161">
        <v>1305</v>
      </c>
      <c r="D35" s="133"/>
      <c r="E35" s="132">
        <v>400</v>
      </c>
      <c r="F35" s="133"/>
      <c r="G35" s="171">
        <f t="shared" si="0"/>
        <v>30.65134099616858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396708</v>
      </c>
      <c r="D36" s="170"/>
      <c r="E36" s="167">
        <f>SUM(E37:E41)</f>
        <v>123577</v>
      </c>
      <c r="F36" s="170"/>
      <c r="G36" s="171">
        <f t="shared" si="0"/>
        <v>31.15061959930226</v>
      </c>
    </row>
    <row r="37" spans="1:7" s="2" customFormat="1" ht="12" customHeight="1">
      <c r="A37" s="5">
        <v>701</v>
      </c>
      <c r="B37" s="97" t="s">
        <v>67</v>
      </c>
      <c r="C37" s="156">
        <v>117505</v>
      </c>
      <c r="D37" s="134"/>
      <c r="E37" s="162">
        <v>40990</v>
      </c>
      <c r="F37" s="134"/>
      <c r="G37" s="177">
        <f t="shared" si="0"/>
        <v>34.88362197353304</v>
      </c>
    </row>
    <row r="38" spans="1:7" s="2" customFormat="1" ht="12" customHeight="1">
      <c r="A38" s="6">
        <v>702</v>
      </c>
      <c r="B38" s="98" t="s">
        <v>68</v>
      </c>
      <c r="C38" s="156">
        <v>188118</v>
      </c>
      <c r="D38" s="30"/>
      <c r="E38" s="162">
        <v>61354</v>
      </c>
      <c r="F38" s="30"/>
      <c r="G38" s="174">
        <f t="shared" si="0"/>
        <v>32.61463549474266</v>
      </c>
    </row>
    <row r="39" spans="1:7" s="2" customFormat="1" ht="12" customHeight="1">
      <c r="A39" s="6">
        <v>703</v>
      </c>
      <c r="B39" s="98" t="s">
        <v>130</v>
      </c>
      <c r="C39" s="179">
        <v>51535</v>
      </c>
      <c r="D39" s="30"/>
      <c r="E39" s="162">
        <v>16939</v>
      </c>
      <c r="F39" s="30"/>
      <c r="G39" s="174">
        <f t="shared" si="0"/>
        <v>32.86892403221112</v>
      </c>
    </row>
    <row r="40" spans="1:7" s="2" customFormat="1" ht="14.25" customHeight="1">
      <c r="A40" s="6">
        <v>707</v>
      </c>
      <c r="B40" s="102" t="s">
        <v>69</v>
      </c>
      <c r="C40" s="157">
        <v>14635</v>
      </c>
      <c r="D40" s="30"/>
      <c r="E40" s="139">
        <v>1363</v>
      </c>
      <c r="F40" s="30"/>
      <c r="G40" s="174">
        <f t="shared" si="0"/>
        <v>9.313290058079945</v>
      </c>
    </row>
    <row r="41" spans="1:7" s="2" customFormat="1" ht="15" customHeight="1" thickBot="1">
      <c r="A41" s="7">
        <v>709</v>
      </c>
      <c r="B41" s="103" t="s">
        <v>70</v>
      </c>
      <c r="C41" s="157">
        <v>24915</v>
      </c>
      <c r="D41" s="33"/>
      <c r="E41" s="179">
        <v>2931</v>
      </c>
      <c r="F41" s="33"/>
      <c r="G41" s="175">
        <f t="shared" si="0"/>
        <v>11.763997591812162</v>
      </c>
    </row>
    <row r="42" spans="1:7" s="2" customFormat="1" ht="13.5" customHeight="1" thickBot="1">
      <c r="A42" s="104">
        <v>800</v>
      </c>
      <c r="B42" s="105" t="s">
        <v>71</v>
      </c>
      <c r="C42" s="138">
        <f>SUM(C43:C44)</f>
        <v>58863</v>
      </c>
      <c r="D42" s="133">
        <f>SUM(D43:D44)</f>
        <v>0</v>
      </c>
      <c r="E42" s="132">
        <f>SUM(E43:E44)</f>
        <v>18401</v>
      </c>
      <c r="F42" s="133"/>
      <c r="G42" s="171">
        <f t="shared" si="0"/>
        <v>31.26072405415966</v>
      </c>
    </row>
    <row r="43" spans="1:7" s="2" customFormat="1" ht="14.25" customHeight="1">
      <c r="A43" s="5">
        <v>801</v>
      </c>
      <c r="B43" s="97" t="s">
        <v>72</v>
      </c>
      <c r="C43" s="157">
        <v>55882</v>
      </c>
      <c r="D43" s="134"/>
      <c r="E43" s="162">
        <v>17727</v>
      </c>
      <c r="F43" s="134"/>
      <c r="G43" s="177">
        <f t="shared" si="0"/>
        <v>31.722200350739055</v>
      </c>
    </row>
    <row r="44" spans="1:7" s="2" customFormat="1" ht="15" customHeight="1" thickBot="1">
      <c r="A44" s="7">
        <v>804</v>
      </c>
      <c r="B44" s="99" t="s">
        <v>73</v>
      </c>
      <c r="C44" s="157">
        <v>2981</v>
      </c>
      <c r="D44" s="33"/>
      <c r="E44" s="162">
        <v>674</v>
      </c>
      <c r="F44" s="33"/>
      <c r="G44" s="175">
        <f t="shared" si="0"/>
        <v>22.609862462260985</v>
      </c>
    </row>
    <row r="45" spans="1:7" s="2" customFormat="1" ht="12" customHeight="1" thickBot="1">
      <c r="A45" s="106">
        <v>1000</v>
      </c>
      <c r="B45" s="105" t="s">
        <v>75</v>
      </c>
      <c r="C45" s="138">
        <f>SUM(C47:C49)</f>
        <v>32545</v>
      </c>
      <c r="D45" s="133"/>
      <c r="E45" s="132">
        <f>SUM(E47:E49)</f>
        <v>16643</v>
      </c>
      <c r="F45" s="133"/>
      <c r="G45" s="171">
        <f t="shared" si="0"/>
        <v>51.13842372100169</v>
      </c>
    </row>
    <row r="46" spans="1:7" s="2" customFormat="1" ht="13.5" customHeight="1">
      <c r="A46" s="107">
        <v>1002</v>
      </c>
      <c r="B46" s="108" t="s">
        <v>103</v>
      </c>
      <c r="C46" s="163">
        <v>0</v>
      </c>
      <c r="D46" s="134"/>
      <c r="E46" s="136">
        <v>0</v>
      </c>
      <c r="F46" s="134"/>
      <c r="G46" s="177">
        <v>0</v>
      </c>
    </row>
    <row r="47" spans="1:7" s="3" customFormat="1" ht="12" customHeight="1">
      <c r="A47" s="109">
        <v>1003</v>
      </c>
      <c r="B47" s="102" t="s">
        <v>76</v>
      </c>
      <c r="C47" s="157">
        <v>27455</v>
      </c>
      <c r="D47" s="42"/>
      <c r="E47" s="162">
        <v>13704</v>
      </c>
      <c r="F47" s="42"/>
      <c r="G47" s="174">
        <f t="shared" si="0"/>
        <v>49.914405390639224</v>
      </c>
    </row>
    <row r="48" spans="1:7" s="3" customFormat="1" ht="13.5" customHeight="1">
      <c r="A48" s="180">
        <v>1004</v>
      </c>
      <c r="B48" s="103" t="s">
        <v>134</v>
      </c>
      <c r="C48" s="157">
        <v>2967</v>
      </c>
      <c r="D48" s="181"/>
      <c r="E48" s="162">
        <v>2305</v>
      </c>
      <c r="F48" s="181"/>
      <c r="G48" s="174">
        <f t="shared" si="0"/>
        <v>77.68790023592854</v>
      </c>
    </row>
    <row r="49" spans="1:7" s="2" customFormat="1" ht="13.5" customHeight="1" thickBot="1">
      <c r="A49" s="110">
        <v>1006</v>
      </c>
      <c r="B49" s="111" t="s">
        <v>77</v>
      </c>
      <c r="C49" s="157">
        <v>2123</v>
      </c>
      <c r="D49" s="164"/>
      <c r="E49" s="162">
        <v>634</v>
      </c>
      <c r="F49" s="164"/>
      <c r="G49" s="174">
        <f t="shared" si="0"/>
        <v>29.86340084785681</v>
      </c>
    </row>
    <row r="50" spans="1:7" ht="13.5" customHeight="1" hidden="1">
      <c r="A50" s="112">
        <v>1101</v>
      </c>
      <c r="B50" s="113" t="s">
        <v>78</v>
      </c>
      <c r="C50" s="207"/>
      <c r="D50" s="208"/>
      <c r="E50" s="209"/>
      <c r="F50" s="208"/>
      <c r="G50" s="174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210"/>
      <c r="D51" s="30"/>
      <c r="E51" s="139"/>
      <c r="F51" s="30"/>
      <c r="G51" s="174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210"/>
      <c r="D52" s="30"/>
      <c r="E52" s="139"/>
      <c r="F52" s="30"/>
      <c r="G52" s="174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211"/>
      <c r="D53" s="64"/>
      <c r="E53" s="135"/>
      <c r="F53" s="64"/>
      <c r="G53" s="175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138">
        <f>SUM(C55:C56)</f>
        <v>12185</v>
      </c>
      <c r="D54" s="133"/>
      <c r="E54" s="168">
        <f>SUM(E55:E56)</f>
        <v>3621</v>
      </c>
      <c r="F54" s="212"/>
      <c r="G54" s="171">
        <f t="shared" si="0"/>
        <v>29.716864997948296</v>
      </c>
    </row>
    <row r="55" spans="1:7" ht="13.5" customHeight="1">
      <c r="A55" s="115">
        <v>1102</v>
      </c>
      <c r="B55" s="113" t="s">
        <v>104</v>
      </c>
      <c r="C55" s="165">
        <v>9573</v>
      </c>
      <c r="D55" s="30"/>
      <c r="E55" s="162">
        <v>2778</v>
      </c>
      <c r="F55" s="137"/>
      <c r="G55" s="174">
        <f t="shared" si="0"/>
        <v>29.01911626449389</v>
      </c>
    </row>
    <row r="56" spans="1:7" ht="13.5" customHeight="1">
      <c r="A56" s="115">
        <v>1105</v>
      </c>
      <c r="B56" s="151" t="s">
        <v>120</v>
      </c>
      <c r="C56" s="165">
        <v>2612</v>
      </c>
      <c r="D56" s="30"/>
      <c r="E56" s="162">
        <v>843</v>
      </c>
      <c r="F56" s="137"/>
      <c r="G56" s="174">
        <f t="shared" si="0"/>
        <v>32.274119448698315</v>
      </c>
    </row>
    <row r="57" spans="1:7" ht="13.5" customHeight="1">
      <c r="A57" s="116">
        <v>1200</v>
      </c>
      <c r="B57" s="152" t="s">
        <v>105</v>
      </c>
      <c r="C57" s="165">
        <v>2350</v>
      </c>
      <c r="D57" s="30"/>
      <c r="E57" s="162">
        <v>783</v>
      </c>
      <c r="F57" s="137"/>
      <c r="G57" s="174">
        <f t="shared" si="0"/>
        <v>33.319148936170215</v>
      </c>
    </row>
    <row r="58" spans="1:7" ht="13.5" customHeight="1" thickBot="1">
      <c r="A58" s="117">
        <v>1300</v>
      </c>
      <c r="B58" s="153" t="s">
        <v>51</v>
      </c>
      <c r="C58" s="165">
        <v>474</v>
      </c>
      <c r="D58" s="33"/>
      <c r="E58" s="166">
        <v>1</v>
      </c>
      <c r="F58" s="178"/>
      <c r="G58" s="175">
        <f t="shared" si="0"/>
        <v>0.21097046413502107</v>
      </c>
    </row>
    <row r="59" spans="1:7" ht="16.5" customHeight="1" thickBot="1">
      <c r="A59" s="4"/>
      <c r="B59" s="8" t="s">
        <v>106</v>
      </c>
      <c r="C59" s="213">
        <f>C58+C57+C54+C45+C42+C36+C35+C30+C22+C18+C16+C7</f>
        <v>757213</v>
      </c>
      <c r="D59" s="214"/>
      <c r="E59" s="215">
        <f>E58+E57+E54+E45+E42+E36+E35+E30+E22+E18+E16+E7</f>
        <v>211092</v>
      </c>
      <c r="F59" s="212"/>
      <c r="G59" s="171">
        <f t="shared" si="0"/>
        <v>27.87749285868045</v>
      </c>
    </row>
    <row r="60" ht="9.75" customHeight="1"/>
    <row r="61" spans="1:2" ht="14.25" customHeight="1">
      <c r="A61" s="187" t="s">
        <v>113</v>
      </c>
      <c r="B61" s="187"/>
    </row>
    <row r="62" spans="1:2" ht="12.75">
      <c r="A62" s="187"/>
      <c r="B62" s="187"/>
    </row>
    <row r="63" spans="1:7" ht="14.25">
      <c r="A63" s="187"/>
      <c r="B63" s="187"/>
      <c r="E63" s="188" t="s">
        <v>123</v>
      </c>
      <c r="F63" s="188"/>
      <c r="G63" s="188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2022-05-13T08:12:55Z</dcterms:modified>
  <cp:category/>
  <cp:version/>
  <cp:contentType/>
  <cp:contentStatus/>
</cp:coreProperties>
</file>