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<sst xmlns="http://schemas.openxmlformats.org/spreadsheetml/2006/main" count="135" uniqueCount="132">
  <si>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</si>
  <si>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</si>
  <si>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</si>
  <si>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</si>
  <si>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</si>
  <si>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</si>
  <si>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</si>
  <si>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</si>
  <si>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</si>
  <si>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</si>
  <si>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</si>
  <si>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</si>
  <si>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</si>
  <si>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</si>
  <si>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</si>
  <si>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</si>
  <si>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</si>
  <si>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</si>
  <si>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</si>
  <si>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</si>
  <si>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</si>
  <si>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</si>
  <si>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</si>
  <si>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</si>
  <si>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</si>
  <si>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</si>
  <si>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</si>
  <si>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</si>
  <si>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</si>
  <si>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</si>
  <si>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</si>
  <si>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</si>
  <si>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</si>
  <si>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</si>
  <si>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</si>
  <si>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</si>
  <si>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</si>
  <si>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</si>
  <si>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</si>
  <si>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</si>
  <si>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</si>
  <si>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</si>
  <si>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</si>
  <si>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</si>
  <si>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</si>
  <si>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</si>
  <si>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</si>
  <si>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</si>
  <si>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</si>
  <si>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</si>
  <si>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</si>
  <si>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</si>
  <si>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</si>
  <si>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</si>
  <si>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</si>
  <si>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</si>
  <si>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</si>
  <si>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</si>
  <si>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</si>
  <si>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</si>
  <si>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</si>
  <si>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</si>
  <si>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</si>
  <si>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</si>
  <si>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</si>
  <si>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</si>
  <si>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</si>
  <si>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</si>
  <si>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</si>
  <si>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</si>
  <si>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</si>
  <si>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</si>
  <si>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</si>
  <si>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</si>
  <si>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</si>
  <si>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</si>
  <si>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</si>
  <si>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</si>
  <si>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</si>
  <si>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</si>
  <si>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</si>
  <si>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</si>
  <si>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</si>
  <si>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</si>
  <si>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</si>
  <si>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</si>
  <si>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</si>
  <si>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</si>
  <si>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</si>
  <si>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</si>
  <si>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</si>
  <si>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</si>
  <si>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</si>
  <si>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</si>
  <si>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</si>
  <si>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</si>
  <si>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</si>
  <si>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</si>
  <si>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</si>
  <si>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</si>
  <si>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</si>
  <si>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</si>
  <si>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</si>
  <si>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</si>
  <si>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</si>
  <si>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</si>
  <si>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</si>
  <si>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</si>
  <si>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</si>
  <si>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</si>
  <si>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</si>
  <si>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</si>
  <si>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</si>
  <si>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</si>
  <si>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</si>
  <si>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</si>
  <si>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</si>
  <si>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 xml:space="preserve">Приложение №2 к письму </t>
  </si>
  <si>
    <t>от ______2016 № ______</t>
  </si>
  <si>
    <t xml:space="preserve">Приложение  №3 к письму </t>
  </si>
  <si>
    <t>от _________2016 №____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</si>
  <si>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</si>
  <si>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</si>
  <si>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</si>
  <si>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</si>
  <si>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</si>
  <si>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</si>
  <si>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</si>
  <si>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>С. Н. Бессонов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</si>
  <si>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</si>
  <si>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>по доходам по состоянию на 01.07.2016 года.</t>
  </si>
  <si>
    <t>по расходам  по состоянию на 01 июля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</si>
</sst>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9"/>
      <color indexed="17"/>
      <name val="Arial Cyr"/>
      <family val="0"/>
    </font>
    <font>
      <b/>
      <i/>
      <u val="single"/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sz val="8"/>
      <color indexed="8"/>
      <name val="Arial Cyr"/>
      <family val="0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" fontId="18" fillId="0" borderId="1">
      <alignment horizontal="right" wrapText="1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180" fontId="0" fillId="0" borderId="13" xfId="0" applyNumberForma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vertical="center" wrapText="1"/>
    </xf>
    <xf numFmtId="180" fontId="1" fillId="0" borderId="21" xfId="0" applyNumberFormat="1" applyFon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wrapText="1"/>
    </xf>
    <xf numFmtId="180" fontId="1" fillId="0" borderId="22" xfId="0" applyNumberFormat="1" applyFont="1" applyBorder="1" applyAlignment="1">
      <alignment horizontal="center"/>
    </xf>
    <xf numFmtId="0" fontId="0" fillId="0" borderId="18" xfId="0" applyBorder="1" applyAlignment="1">
      <alignment wrapText="1"/>
    </xf>
    <xf numFmtId="180" fontId="1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80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9" xfId="0" applyFont="1" applyBorder="1" applyAlignment="1">
      <alignment vertical="center"/>
    </xf>
    <xf numFmtId="180" fontId="0" fillId="0" borderId="22" xfId="0" applyNumberFormat="1" applyFont="1" applyBorder="1" applyAlignment="1">
      <alignment horizontal="center" wrapText="1"/>
    </xf>
    <xf numFmtId="180" fontId="0" fillId="0" borderId="13" xfId="0" applyNumberFormat="1" applyFont="1" applyBorder="1" applyAlignment="1">
      <alignment horizontal="center"/>
    </xf>
    <xf numFmtId="180" fontId="0" fillId="0" borderId="26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10" fillId="0" borderId="27" xfId="0" applyFont="1" applyBorder="1" applyAlignment="1">
      <alignment/>
    </xf>
    <xf numFmtId="180" fontId="0" fillId="0" borderId="13" xfId="0" applyNumberFormat="1" applyFont="1" applyBorder="1" applyAlignment="1">
      <alignment horizontal="center"/>
    </xf>
    <xf numFmtId="180" fontId="0" fillId="0" borderId="30" xfId="0" applyNumberFormat="1" applyFont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3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12" xfId="0" applyFont="1" applyBorder="1" applyAlignment="1">
      <alignment horizontal="left" wrapText="1"/>
    </xf>
    <xf numFmtId="0" fontId="7" fillId="0" borderId="31" xfId="0" applyNumberFormat="1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180" fontId="0" fillId="0" borderId="24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0" fontId="1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3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4" fillId="0" borderId="0" xfId="0" applyFont="1" applyAlignment="1">
      <alignment/>
    </xf>
    <xf numFmtId="180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80" fontId="0" fillId="0" borderId="32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Border="1" applyAlignment="1">
      <alignment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9" fillId="0" borderId="22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9" fillId="0" borderId="30" xfId="0" applyNumberFormat="1" applyFont="1" applyBorder="1" applyAlignment="1">
      <alignment/>
    </xf>
    <xf numFmtId="2" fontId="19" fillId="0" borderId="36" xfId="0" applyNumberFormat="1" applyFont="1" applyBorder="1" applyAlignment="1">
      <alignment/>
    </xf>
    <xf numFmtId="2" fontId="19" fillId="0" borderId="24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2" fontId="19" fillId="0" borderId="15" xfId="0" applyNumberFormat="1" applyFont="1" applyBorder="1" applyAlignment="1">
      <alignment horizontal="center" vertical="center" wrapText="1"/>
    </xf>
    <xf numFmtId="2" fontId="19" fillId="0" borderId="37" xfId="0" applyNumberFormat="1" applyFont="1" applyBorder="1" applyAlignment="1">
      <alignment/>
    </xf>
    <xf numFmtId="2" fontId="19" fillId="0" borderId="15" xfId="0" applyNumberFormat="1" applyFont="1" applyBorder="1" applyAlignment="1">
      <alignment/>
    </xf>
    <xf numFmtId="2" fontId="19" fillId="0" borderId="38" xfId="0" applyNumberFormat="1" applyFont="1" applyBorder="1" applyAlignment="1">
      <alignment/>
    </xf>
    <xf numFmtId="2" fontId="19" fillId="0" borderId="39" xfId="0" applyNumberFormat="1" applyFont="1" applyBorder="1" applyAlignment="1">
      <alignment/>
    </xf>
    <xf numFmtId="2" fontId="19" fillId="0" borderId="14" xfId="0" applyNumberFormat="1" applyFont="1" applyBorder="1" applyAlignment="1">
      <alignment/>
    </xf>
    <xf numFmtId="2" fontId="19" fillId="0" borderId="16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wrapText="1"/>
    </xf>
    <xf numFmtId="2" fontId="19" fillId="0" borderId="12" xfId="0" applyNumberFormat="1" applyFont="1" applyBorder="1" applyAlignment="1">
      <alignment/>
    </xf>
    <xf numFmtId="2" fontId="19" fillId="0" borderId="40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/>
    </xf>
    <xf numFmtId="2" fontId="19" fillId="0" borderId="25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39" fillId="0" borderId="0" xfId="0" applyNumberFormat="1" applyFont="1" applyBorder="1" applyAlignment="1">
      <alignment/>
    </xf>
    <xf numFmtId="2" fontId="39" fillId="0" borderId="40" xfId="0" applyNumberFormat="1" applyFont="1" applyBorder="1" applyAlignment="1">
      <alignment/>
    </xf>
    <xf numFmtId="2" fontId="39" fillId="0" borderId="42" xfId="0" applyNumberFormat="1" applyFont="1" applyBorder="1" applyAlignment="1">
      <alignment/>
    </xf>
    <xf numFmtId="2" fontId="39" fillId="0" borderId="43" xfId="0" applyNumberFormat="1" applyFont="1" applyFill="1" applyBorder="1" applyAlignment="1">
      <alignment/>
    </xf>
    <xf numFmtId="2" fontId="39" fillId="0" borderId="12" xfId="0" applyNumberFormat="1" applyFont="1" applyBorder="1" applyAlignment="1">
      <alignment/>
    </xf>
    <xf numFmtId="0" fontId="1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11.00390625" style="0" customWidth="1"/>
    <col min="4" max="4" width="9.8515625" style="0" customWidth="1"/>
    <col min="5" max="5" width="10.140625" style="0" customWidth="1"/>
    <col min="6" max="6" width="7.00390625" style="150" customWidth="1"/>
    <col min="7" max="7" width="7.28125" style="150" customWidth="1"/>
  </cols>
  <sheetData>
    <row r="1" spans="2:7" ht="12.75">
      <c r="B1" s="54"/>
      <c r="C1" s="71"/>
      <c r="D1" s="71"/>
      <c r="E1" s="54" t="s">
        <v>119</v>
      </c>
      <c r="F1" s="148"/>
      <c r="G1" s="148"/>
    </row>
    <row r="2" spans="2:7" ht="12.75">
      <c r="B2" s="185" t="s">
        <v>118</v>
      </c>
      <c r="C2" s="185"/>
      <c r="D2" s="185"/>
      <c r="E2" s="185"/>
      <c r="F2" s="185"/>
      <c r="G2" s="185"/>
    </row>
    <row r="3" spans="2:7" ht="9" customHeight="1">
      <c r="B3" s="1"/>
      <c r="C3" s="1"/>
      <c r="D3" s="1"/>
      <c r="E3" s="1"/>
      <c r="F3" s="149"/>
      <c r="G3" s="149"/>
    </row>
    <row r="4" spans="1:7" ht="12.75">
      <c r="A4" s="186" t="s">
        <v>129</v>
      </c>
      <c r="B4" s="186"/>
      <c r="C4" s="186"/>
      <c r="D4" s="186"/>
      <c r="E4" s="186"/>
      <c r="F4" s="186"/>
      <c r="G4" s="186"/>
    </row>
    <row r="5" spans="1:7" ht="12.75" customHeight="1">
      <c r="A5" s="215" t="s">
        <v>130</v>
      </c>
      <c r="B5" s="215"/>
      <c r="C5" s="215"/>
      <c r="D5" s="215"/>
      <c r="E5" s="215"/>
      <c r="F5" s="215"/>
      <c r="G5" s="215"/>
    </row>
    <row r="6" ht="8.25" customHeight="1"/>
    <row r="7" spans="5:7" ht="11.25" customHeight="1" thickBot="1">
      <c r="E7" s="187" t="s">
        <v>0</v>
      </c>
      <c r="F7" s="187"/>
      <c r="G7" s="187"/>
    </row>
    <row r="8" spans="1:7" s="151" customFormat="1" ht="12.75">
      <c r="A8" s="190" t="s">
        <v>1</v>
      </c>
      <c r="B8" s="190" t="s">
        <v>2</v>
      </c>
      <c r="C8" s="193" t="s">
        <v>92</v>
      </c>
      <c r="D8" s="193" t="s">
        <v>94</v>
      </c>
      <c r="E8" s="196" t="s">
        <v>3</v>
      </c>
      <c r="F8" s="193" t="s">
        <v>93</v>
      </c>
      <c r="G8" s="201" t="s">
        <v>95</v>
      </c>
    </row>
    <row r="9" spans="1:7" s="151" customFormat="1" ht="12.75">
      <c r="A9" s="191"/>
      <c r="B9" s="191"/>
      <c r="C9" s="194"/>
      <c r="D9" s="194"/>
      <c r="E9" s="197"/>
      <c r="F9" s="194"/>
      <c r="G9" s="202"/>
    </row>
    <row r="10" spans="1:7" s="151" customFormat="1" ht="21" customHeight="1" thickBot="1">
      <c r="A10" s="192"/>
      <c r="B10" s="192"/>
      <c r="C10" s="195"/>
      <c r="D10" s="195"/>
      <c r="E10" s="198"/>
      <c r="F10" s="195"/>
      <c r="G10" s="203"/>
    </row>
    <row r="11" spans="1:10" s="151" customFormat="1" ht="16.5" customHeight="1" thickBot="1">
      <c r="A11" s="69" t="s">
        <v>4</v>
      </c>
      <c r="B11" s="70" t="s">
        <v>5</v>
      </c>
      <c r="C11" s="172">
        <f>C16+C17+C18+C19+C20+C21+C22+C23+C24+C25+C26+C27+C28+C14+C12+C15+C13</f>
        <v>201615</v>
      </c>
      <c r="D11" s="178">
        <f>D16+D17+D18+D19+D20+D21+D22+D23+D24+D25+D26+D27+D28+D14+D12+D15+D13</f>
        <v>100807.5</v>
      </c>
      <c r="E11" s="182">
        <f>E12+E13+E14+E15+E16+E18+E19+E20+E21+E22+E23+E24+E25+E27+E28+E17</f>
        <v>105271.456</v>
      </c>
      <c r="F11" s="179">
        <f>E11/D11*100</f>
        <v>104.42819829873771</v>
      </c>
      <c r="G11" s="179">
        <f>E11/C11*100</f>
        <v>52.214099149368856</v>
      </c>
      <c r="J11" s="153"/>
    </row>
    <row r="12" spans="1:7" s="151" customFormat="1" ht="13.5" customHeight="1" thickBot="1">
      <c r="A12" s="154" t="s">
        <v>6</v>
      </c>
      <c r="B12" s="155" t="s">
        <v>7</v>
      </c>
      <c r="C12" s="173">
        <v>148413</v>
      </c>
      <c r="D12" s="171">
        <f>C12/12*6</f>
        <v>74206.5</v>
      </c>
      <c r="E12" s="210">
        <v>74033.24</v>
      </c>
      <c r="F12" s="179">
        <f aca="true" t="shared" si="0" ref="F12:F42">E12/D12*100</f>
        <v>99.76651641028752</v>
      </c>
      <c r="G12" s="179">
        <f aca="true" t="shared" si="1" ref="G12:G42">E12/C12*100</f>
        <v>49.88325820514376</v>
      </c>
    </row>
    <row r="13" spans="1:7" s="151" customFormat="1" ht="40.5" customHeight="1" thickBot="1">
      <c r="A13" s="100" t="s">
        <v>125</v>
      </c>
      <c r="B13" s="101" t="s">
        <v>126</v>
      </c>
      <c r="C13" s="174">
        <v>6530</v>
      </c>
      <c r="D13" s="171">
        <f aca="true" t="shared" si="2" ref="D13:D27">C13/12*6</f>
        <v>3265</v>
      </c>
      <c r="E13" s="211">
        <v>3396.27</v>
      </c>
      <c r="F13" s="180">
        <f t="shared" si="0"/>
        <v>104.02052067381318</v>
      </c>
      <c r="G13" s="180">
        <f t="shared" si="1"/>
        <v>52.01026033690659</v>
      </c>
    </row>
    <row r="14" spans="1:7" s="151" customFormat="1" ht="29.25" customHeight="1" thickBot="1">
      <c r="A14" s="99" t="s">
        <v>122</v>
      </c>
      <c r="B14" s="102" t="s">
        <v>121</v>
      </c>
      <c r="C14" s="175">
        <v>918</v>
      </c>
      <c r="D14" s="171">
        <f t="shared" si="2"/>
        <v>459</v>
      </c>
      <c r="E14" s="212">
        <v>623.2</v>
      </c>
      <c r="F14" s="180">
        <f t="shared" si="0"/>
        <v>135.77342047930284</v>
      </c>
      <c r="G14" s="180">
        <f t="shared" si="1"/>
        <v>67.88671023965142</v>
      </c>
    </row>
    <row r="15" spans="1:10" s="151" customFormat="1" ht="39" customHeight="1" thickBot="1">
      <c r="A15" s="97" t="s">
        <v>123</v>
      </c>
      <c r="B15" s="98" t="s">
        <v>124</v>
      </c>
      <c r="C15" s="173">
        <v>614</v>
      </c>
      <c r="D15" s="171">
        <f t="shared" si="2"/>
        <v>307</v>
      </c>
      <c r="E15" s="213">
        <v>233.3</v>
      </c>
      <c r="F15" s="180">
        <f t="shared" si="0"/>
        <v>75.99348534201955</v>
      </c>
      <c r="G15" s="180">
        <f t="shared" si="1"/>
        <v>37.99674267100978</v>
      </c>
      <c r="J15" s="153"/>
    </row>
    <row r="16" spans="1:7" s="151" customFormat="1" ht="24.75" customHeight="1" thickBot="1">
      <c r="A16" s="157" t="s">
        <v>8</v>
      </c>
      <c r="B16" s="4" t="s">
        <v>9</v>
      </c>
      <c r="C16" s="176">
        <v>4650</v>
      </c>
      <c r="D16" s="171">
        <f t="shared" si="2"/>
        <v>2325</v>
      </c>
      <c r="E16" s="213">
        <v>2239.38</v>
      </c>
      <c r="F16" s="180">
        <f t="shared" si="0"/>
        <v>96.31741935483872</v>
      </c>
      <c r="G16" s="180">
        <f t="shared" si="1"/>
        <v>48.15870967741936</v>
      </c>
    </row>
    <row r="17" spans="1:7" s="151" customFormat="1" ht="15" customHeight="1" thickBot="1">
      <c r="A17" s="159" t="s">
        <v>10</v>
      </c>
      <c r="B17" s="160" t="s">
        <v>11</v>
      </c>
      <c r="C17" s="176">
        <v>0</v>
      </c>
      <c r="D17" s="171">
        <f t="shared" si="2"/>
        <v>0</v>
      </c>
      <c r="E17" s="214">
        <f>33.45</f>
        <v>33.45</v>
      </c>
      <c r="F17" s="179">
        <v>0</v>
      </c>
      <c r="G17" s="179">
        <v>0</v>
      </c>
    </row>
    <row r="18" spans="1:7" s="151" customFormat="1" ht="18" customHeight="1" thickBot="1">
      <c r="A18" s="159" t="s">
        <v>12</v>
      </c>
      <c r="B18" s="160" t="s">
        <v>13</v>
      </c>
      <c r="C18" s="176">
        <v>3441</v>
      </c>
      <c r="D18" s="171">
        <f t="shared" si="2"/>
        <v>1720.5</v>
      </c>
      <c r="E18" s="214">
        <v>179.48</v>
      </c>
      <c r="F18" s="179">
        <f t="shared" si="0"/>
        <v>10.431851206044755</v>
      </c>
      <c r="G18" s="179">
        <f t="shared" si="1"/>
        <v>5.215925603022377</v>
      </c>
    </row>
    <row r="19" spans="1:7" s="151" customFormat="1" ht="13.5" thickBot="1">
      <c r="A19" s="157" t="s">
        <v>14</v>
      </c>
      <c r="B19" s="161" t="s">
        <v>15</v>
      </c>
      <c r="C19" s="176">
        <f>25591</f>
        <v>25591</v>
      </c>
      <c r="D19" s="171">
        <f t="shared" si="2"/>
        <v>12795.5</v>
      </c>
      <c r="E19" s="214">
        <v>17115.14</v>
      </c>
      <c r="F19" s="179">
        <f t="shared" si="0"/>
        <v>133.7590559180962</v>
      </c>
      <c r="G19" s="179">
        <f t="shared" si="1"/>
        <v>66.8795279590481</v>
      </c>
    </row>
    <row r="20" spans="1:7" s="151" customFormat="1" ht="13.5" thickBot="1">
      <c r="A20" s="157" t="s">
        <v>16</v>
      </c>
      <c r="B20" s="72" t="s">
        <v>17</v>
      </c>
      <c r="C20" s="176">
        <v>1335</v>
      </c>
      <c r="D20" s="171">
        <f t="shared" si="2"/>
        <v>667.5</v>
      </c>
      <c r="E20" s="214">
        <v>844.017</v>
      </c>
      <c r="F20" s="179">
        <f t="shared" si="0"/>
        <v>126.44449438202247</v>
      </c>
      <c r="G20" s="179">
        <f t="shared" si="1"/>
        <v>63.222247191011235</v>
      </c>
    </row>
    <row r="21" spans="1:7" s="151" customFormat="1" ht="26.25" thickBot="1">
      <c r="A21" s="157" t="s">
        <v>18</v>
      </c>
      <c r="B21" s="162" t="s">
        <v>96</v>
      </c>
      <c r="C21" s="176">
        <v>0</v>
      </c>
      <c r="D21" s="171">
        <f t="shared" si="2"/>
        <v>0</v>
      </c>
      <c r="E21" s="214">
        <f>-20.592</f>
        <v>-20.592</v>
      </c>
      <c r="F21" s="180">
        <v>0</v>
      </c>
      <c r="G21" s="180">
        <v>0</v>
      </c>
    </row>
    <row r="22" spans="1:7" s="151" customFormat="1" ht="24" customHeight="1" thickBot="1">
      <c r="A22" s="5" t="s">
        <v>19</v>
      </c>
      <c r="B22" s="73" t="s">
        <v>97</v>
      </c>
      <c r="C22" s="176">
        <v>7987</v>
      </c>
      <c r="D22" s="171">
        <f t="shared" si="2"/>
        <v>3993.5</v>
      </c>
      <c r="E22" s="181">
        <v>2678.7</v>
      </c>
      <c r="F22" s="180">
        <f t="shared" si="0"/>
        <v>67.07649931138099</v>
      </c>
      <c r="G22" s="180">
        <f t="shared" si="1"/>
        <v>33.53824965569049</v>
      </c>
    </row>
    <row r="23" spans="1:7" s="151" customFormat="1" ht="15" customHeight="1" thickBot="1">
      <c r="A23" s="5" t="s">
        <v>20</v>
      </c>
      <c r="B23" s="6" t="s">
        <v>21</v>
      </c>
      <c r="C23" s="176">
        <v>214</v>
      </c>
      <c r="D23" s="171">
        <f t="shared" si="2"/>
        <v>107</v>
      </c>
      <c r="E23" s="181">
        <f>81.341</f>
        <v>81.341</v>
      </c>
      <c r="F23" s="179">
        <f t="shared" si="0"/>
        <v>76.01962616822429</v>
      </c>
      <c r="G23" s="179">
        <f t="shared" si="1"/>
        <v>38.009813084112146</v>
      </c>
    </row>
    <row r="24" spans="1:7" s="151" customFormat="1" ht="26.25" thickBot="1">
      <c r="A24" s="163" t="s">
        <v>22</v>
      </c>
      <c r="B24" s="7" t="s">
        <v>23</v>
      </c>
      <c r="C24" s="176">
        <v>227</v>
      </c>
      <c r="D24" s="171">
        <f t="shared" si="2"/>
        <v>113.5</v>
      </c>
      <c r="E24" s="181">
        <v>176.9</v>
      </c>
      <c r="F24" s="180">
        <f t="shared" si="0"/>
        <v>155.8590308370044</v>
      </c>
      <c r="G24" s="180">
        <f t="shared" si="1"/>
        <v>77.9295154185022</v>
      </c>
    </row>
    <row r="25" spans="1:7" s="151" customFormat="1" ht="26.25" thickBot="1">
      <c r="A25" s="163" t="s">
        <v>24</v>
      </c>
      <c r="B25" s="8" t="s">
        <v>25</v>
      </c>
      <c r="C25" s="176">
        <f>1450</f>
        <v>1450</v>
      </c>
      <c r="D25" s="171">
        <f t="shared" si="2"/>
        <v>725</v>
      </c>
      <c r="E25" s="181">
        <v>3180.8</v>
      </c>
      <c r="F25" s="156">
        <f t="shared" si="0"/>
        <v>438.7310344827586</v>
      </c>
      <c r="G25" s="156">
        <f t="shared" si="1"/>
        <v>219.3655172413793</v>
      </c>
    </row>
    <row r="26" spans="1:7" s="151" customFormat="1" ht="13.5" thickBot="1">
      <c r="A26" s="9" t="s">
        <v>26</v>
      </c>
      <c r="B26" s="8" t="s">
        <v>27</v>
      </c>
      <c r="C26" s="176">
        <v>0</v>
      </c>
      <c r="D26" s="171">
        <f t="shared" si="2"/>
        <v>0</v>
      </c>
      <c r="E26" s="181">
        <v>0</v>
      </c>
      <c r="F26" s="152">
        <v>0</v>
      </c>
      <c r="G26" s="152">
        <v>0</v>
      </c>
    </row>
    <row r="27" spans="1:7" s="151" customFormat="1" ht="15.75" customHeight="1" thickBot="1">
      <c r="A27" s="163" t="s">
        <v>28</v>
      </c>
      <c r="B27" s="8" t="s">
        <v>29</v>
      </c>
      <c r="C27" s="176">
        <v>245</v>
      </c>
      <c r="D27" s="171">
        <f t="shared" si="2"/>
        <v>122.5</v>
      </c>
      <c r="E27" s="181">
        <v>473.84</v>
      </c>
      <c r="F27" s="152">
        <f t="shared" si="0"/>
        <v>386.8081632653061</v>
      </c>
      <c r="G27" s="152">
        <f t="shared" si="1"/>
        <v>193.40408163265306</v>
      </c>
    </row>
    <row r="28" spans="1:7" s="151" customFormat="1" ht="13.5" thickBot="1">
      <c r="A28" s="9" t="s">
        <v>30</v>
      </c>
      <c r="B28" s="161" t="s">
        <v>31</v>
      </c>
      <c r="C28" s="176">
        <v>0</v>
      </c>
      <c r="D28" s="171">
        <f>C28/12*5</f>
        <v>0</v>
      </c>
      <c r="E28" s="181">
        <v>2.99</v>
      </c>
      <c r="F28" s="179">
        <v>0</v>
      </c>
      <c r="G28" s="179">
        <v>0</v>
      </c>
    </row>
    <row r="29" spans="1:7" s="151" customFormat="1" ht="15" customHeight="1" thickBot="1">
      <c r="A29" s="67" t="s">
        <v>32</v>
      </c>
      <c r="B29" s="68" t="s">
        <v>33</v>
      </c>
      <c r="C29" s="177">
        <f>C30</f>
        <v>245123.3</v>
      </c>
      <c r="D29" s="177">
        <f>D30</f>
        <v>122561.65</v>
      </c>
      <c r="E29" s="177">
        <f>E30+E40</f>
        <v>122975.261</v>
      </c>
      <c r="F29" s="152">
        <f t="shared" si="0"/>
        <v>100.33747179480694</v>
      </c>
      <c r="G29" s="152">
        <f t="shared" si="1"/>
        <v>50.16873589740347</v>
      </c>
    </row>
    <row r="30" spans="1:7" s="151" customFormat="1" ht="28.5" customHeight="1" thickBot="1">
      <c r="A30" s="78" t="s">
        <v>34</v>
      </c>
      <c r="B30" s="77" t="s">
        <v>35</v>
      </c>
      <c r="C30" s="171">
        <f>C31+C33+C36+C37+C38+C39+C40+C41</f>
        <v>245123.3</v>
      </c>
      <c r="D30" s="171">
        <f>D31+D33+D36+D37+D38+D39+D40+D41</f>
        <v>122561.65</v>
      </c>
      <c r="E30" s="171">
        <f>E31+E33+E36+E37+E38+E39</f>
        <v>124418.72</v>
      </c>
      <c r="F30" s="156">
        <f t="shared" si="0"/>
        <v>101.51521295609189</v>
      </c>
      <c r="G30" s="156">
        <f t="shared" si="1"/>
        <v>50.75760647804594</v>
      </c>
    </row>
    <row r="31" spans="1:7" s="151" customFormat="1" ht="29.25" thickBot="1">
      <c r="A31" s="74" t="s">
        <v>36</v>
      </c>
      <c r="B31" s="79" t="s">
        <v>98</v>
      </c>
      <c r="C31" s="166">
        <f>1750</f>
        <v>1750</v>
      </c>
      <c r="D31" s="171">
        <f aca="true" t="shared" si="3" ref="D31:D40">C31/12*6</f>
        <v>875</v>
      </c>
      <c r="E31" s="166">
        <f>E32</f>
        <v>876</v>
      </c>
      <c r="F31" s="164">
        <f>F32</f>
        <v>100.11428571428571</v>
      </c>
      <c r="G31" s="164">
        <f>G32</f>
        <v>50.05714285714286</v>
      </c>
    </row>
    <row r="32" spans="1:7" s="151" customFormat="1" ht="15" thickBot="1">
      <c r="A32" s="74" t="s">
        <v>100</v>
      </c>
      <c r="B32" s="80" t="s">
        <v>99</v>
      </c>
      <c r="C32" s="166">
        <v>1750</v>
      </c>
      <c r="D32" s="171">
        <f t="shared" si="3"/>
        <v>875</v>
      </c>
      <c r="E32" s="183">
        <v>876</v>
      </c>
      <c r="F32" s="156">
        <f t="shared" si="0"/>
        <v>100.11428571428571</v>
      </c>
      <c r="G32" s="156">
        <f t="shared" si="1"/>
        <v>50.05714285714286</v>
      </c>
    </row>
    <row r="33" spans="1:7" s="151" customFormat="1" ht="29.25" customHeight="1" thickBot="1">
      <c r="A33" s="10" t="s">
        <v>37</v>
      </c>
      <c r="B33" s="8" t="s">
        <v>101</v>
      </c>
      <c r="C33" s="167">
        <v>48527.7</v>
      </c>
      <c r="D33" s="171">
        <f t="shared" si="3"/>
        <v>24263.85</v>
      </c>
      <c r="E33" s="181">
        <v>28316.9</v>
      </c>
      <c r="F33" s="156">
        <f t="shared" si="0"/>
        <v>116.70406798591321</v>
      </c>
      <c r="G33" s="156">
        <f t="shared" si="1"/>
        <v>58.352033992956606</v>
      </c>
    </row>
    <row r="34" spans="1:7" s="151" customFormat="1" ht="34.5" thickBot="1">
      <c r="A34" s="10" t="s">
        <v>102</v>
      </c>
      <c r="B34" s="81" t="s">
        <v>103</v>
      </c>
      <c r="C34" s="167">
        <v>0</v>
      </c>
      <c r="D34" s="171">
        <f t="shared" si="3"/>
        <v>0</v>
      </c>
      <c r="E34" s="158">
        <v>0</v>
      </c>
      <c r="F34" s="156">
        <v>0</v>
      </c>
      <c r="G34" s="156">
        <v>0</v>
      </c>
    </row>
    <row r="35" spans="1:7" s="151" customFormat="1" ht="12.75" customHeight="1" hidden="1">
      <c r="A35" s="163"/>
      <c r="B35" s="11"/>
      <c r="C35" s="167"/>
      <c r="D35" s="171">
        <f t="shared" si="3"/>
        <v>0</v>
      </c>
      <c r="E35" s="158"/>
      <c r="F35" s="156" t="e">
        <f t="shared" si="0"/>
        <v>#DIV/0!</v>
      </c>
      <c r="G35" s="156" t="e">
        <f t="shared" si="1"/>
        <v>#DIV/0!</v>
      </c>
    </row>
    <row r="36" spans="1:7" s="151" customFormat="1" ht="17.25" customHeight="1" thickBot="1">
      <c r="A36" s="75" t="s">
        <v>38</v>
      </c>
      <c r="B36" s="11" t="s">
        <v>39</v>
      </c>
      <c r="C36" s="167">
        <v>163964.8</v>
      </c>
      <c r="D36" s="171">
        <f t="shared" si="3"/>
        <v>81982.4</v>
      </c>
      <c r="E36" s="181">
        <v>94785.42</v>
      </c>
      <c r="F36" s="156">
        <f t="shared" si="0"/>
        <v>115.61679092097816</v>
      </c>
      <c r="G36" s="156">
        <f t="shared" si="1"/>
        <v>57.80839546048908</v>
      </c>
    </row>
    <row r="37" spans="1:7" s="151" customFormat="1" ht="15" customHeight="1" thickBot="1">
      <c r="A37" s="76" t="s">
        <v>40</v>
      </c>
      <c r="B37" s="82" t="s">
        <v>41</v>
      </c>
      <c r="C37" s="167">
        <f>30880.8</f>
        <v>30880.8</v>
      </c>
      <c r="D37" s="171">
        <f t="shared" si="3"/>
        <v>15440.400000000001</v>
      </c>
      <c r="E37" s="181">
        <v>440.4</v>
      </c>
      <c r="F37" s="156">
        <f t="shared" si="0"/>
        <v>2.852257713530737</v>
      </c>
      <c r="G37" s="156">
        <f t="shared" si="1"/>
        <v>1.4261288567653687</v>
      </c>
    </row>
    <row r="38" spans="1:7" s="151" customFormat="1" ht="24.75" customHeight="1" thickBot="1">
      <c r="A38" s="10" t="s">
        <v>42</v>
      </c>
      <c r="B38" s="8" t="s">
        <v>104</v>
      </c>
      <c r="C38" s="167">
        <v>0</v>
      </c>
      <c r="D38" s="171">
        <f t="shared" si="3"/>
        <v>0</v>
      </c>
      <c r="E38" s="181">
        <v>0</v>
      </c>
      <c r="F38" s="156">
        <v>0</v>
      </c>
      <c r="G38" s="156">
        <v>0</v>
      </c>
    </row>
    <row r="39" spans="1:7" s="151" customFormat="1" ht="26.25" customHeight="1" thickBot="1">
      <c r="A39" s="83" t="s">
        <v>42</v>
      </c>
      <c r="B39" s="84" t="s">
        <v>43</v>
      </c>
      <c r="C39" s="168">
        <v>0</v>
      </c>
      <c r="D39" s="171">
        <f t="shared" si="3"/>
        <v>0</v>
      </c>
      <c r="E39" s="184">
        <v>0</v>
      </c>
      <c r="F39" s="156">
        <v>0</v>
      </c>
      <c r="G39" s="156">
        <v>0</v>
      </c>
    </row>
    <row r="40" spans="1:7" s="151" customFormat="1" ht="53.25" customHeight="1" thickBot="1">
      <c r="A40" s="103" t="s">
        <v>105</v>
      </c>
      <c r="B40" s="104" t="s">
        <v>106</v>
      </c>
      <c r="C40" s="169">
        <v>0</v>
      </c>
      <c r="D40" s="171">
        <f t="shared" si="3"/>
        <v>0</v>
      </c>
      <c r="E40" s="169">
        <f>-1443.459</f>
        <v>-1443.459</v>
      </c>
      <c r="F40" s="156">
        <v>0</v>
      </c>
      <c r="G40" s="156">
        <v>0</v>
      </c>
    </row>
    <row r="41" spans="1:7" s="151" customFormat="1" ht="27" customHeight="1" thickBot="1">
      <c r="A41" s="12" t="s">
        <v>44</v>
      </c>
      <c r="B41" s="13" t="s">
        <v>45</v>
      </c>
      <c r="C41" s="170">
        <v>0</v>
      </c>
      <c r="D41" s="171">
        <f>C41/12*5</f>
        <v>0</v>
      </c>
      <c r="E41" s="165">
        <v>0</v>
      </c>
      <c r="F41" s="156">
        <v>0</v>
      </c>
      <c r="G41" s="156">
        <v>0</v>
      </c>
    </row>
    <row r="42" spans="1:10" s="151" customFormat="1" ht="18" customHeight="1" thickBot="1">
      <c r="A42" s="199" t="s">
        <v>46</v>
      </c>
      <c r="B42" s="200"/>
      <c r="C42" s="171">
        <f>C30+C11</f>
        <v>446738.3</v>
      </c>
      <c r="D42" s="171">
        <f>D30+D11</f>
        <v>223369.15</v>
      </c>
      <c r="E42" s="171">
        <f>E29+E11</f>
        <v>228246.717</v>
      </c>
      <c r="F42" s="156">
        <f t="shared" si="0"/>
        <v>102.18363502748701</v>
      </c>
      <c r="G42" s="156">
        <f t="shared" si="1"/>
        <v>51.09181751374351</v>
      </c>
      <c r="J42" s="153"/>
    </row>
    <row r="43" s="151" customFormat="1" ht="10.5" customHeight="1">
      <c r="A43" s="14"/>
    </row>
    <row r="44" s="151" customFormat="1" ht="12.75" hidden="1"/>
    <row r="45" spans="1:2" s="151" customFormat="1" ht="14.25" customHeight="1">
      <c r="A45" s="188" t="s">
        <v>127</v>
      </c>
      <c r="B45" s="188"/>
    </row>
    <row r="46" spans="1:2" s="151" customFormat="1" ht="12.75">
      <c r="A46" s="188"/>
      <c r="B46" s="188"/>
    </row>
    <row r="47" spans="1:7" s="151" customFormat="1" ht="12.75">
      <c r="A47" s="188"/>
      <c r="B47" s="188"/>
      <c r="E47" s="189" t="s">
        <v>128</v>
      </c>
      <c r="F47" s="189"/>
      <c r="G47" s="189"/>
    </row>
    <row r="48" s="151" customFormat="1" ht="12.75"/>
    <row r="49" s="151" customFormat="1" ht="12.75"/>
    <row r="51" ht="12.75">
      <c r="E51" s="105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9">
      <selection activeCell="L14" sqref="L14"/>
    </sheetView>
  </sheetViews>
  <sheetFormatPr defaultColWidth="9.140625" defaultRowHeight="12.75"/>
  <cols>
    <col min="1" max="1" width="5.8515625" style="0" customWidth="1"/>
    <col min="2" max="2" width="52.0039062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6.421875" style="0" customWidth="1"/>
  </cols>
  <sheetData>
    <row r="1" spans="2:7" ht="11.25" customHeight="1">
      <c r="B1" s="96"/>
      <c r="C1" s="206" t="s">
        <v>117</v>
      </c>
      <c r="D1" s="206"/>
      <c r="E1" s="206"/>
      <c r="F1" s="206"/>
      <c r="G1" s="206"/>
    </row>
    <row r="2" spans="2:7" ht="11.25" customHeight="1">
      <c r="B2" s="207" t="s">
        <v>120</v>
      </c>
      <c r="C2" s="207"/>
      <c r="D2" s="207"/>
      <c r="E2" s="207"/>
      <c r="F2" s="207"/>
      <c r="G2" s="207"/>
    </row>
    <row r="3" spans="1:7" ht="12.75">
      <c r="A3" s="208" t="s">
        <v>47</v>
      </c>
      <c r="B3" s="208"/>
      <c r="C3" s="208"/>
      <c r="D3" s="208"/>
      <c r="E3" s="208"/>
      <c r="F3" s="208"/>
      <c r="G3" s="208"/>
    </row>
    <row r="4" spans="1:7" ht="12.75">
      <c r="A4" s="209" t="s">
        <v>131</v>
      </c>
      <c r="B4" s="209"/>
      <c r="C4" s="209"/>
      <c r="D4" s="209"/>
      <c r="E4" s="209"/>
      <c r="F4" s="209"/>
      <c r="G4" s="209"/>
    </row>
    <row r="5" spans="5:7" ht="12.75" customHeight="1" thickBot="1">
      <c r="E5" s="204" t="s">
        <v>48</v>
      </c>
      <c r="F5" s="204"/>
      <c r="G5" s="204"/>
    </row>
    <row r="6" spans="1:7" s="19" customFormat="1" ht="57" customHeight="1" thickBot="1">
      <c r="A6" s="15" t="s">
        <v>49</v>
      </c>
      <c r="B6" s="2" t="s">
        <v>50</v>
      </c>
      <c r="C6" s="16" t="s">
        <v>90</v>
      </c>
      <c r="D6" s="17" t="s">
        <v>51</v>
      </c>
      <c r="E6" s="16" t="s">
        <v>52</v>
      </c>
      <c r="F6" s="16" t="s">
        <v>53</v>
      </c>
      <c r="G6" s="18" t="s">
        <v>91</v>
      </c>
    </row>
    <row r="7" spans="1:7" ht="12" customHeight="1" thickBot="1">
      <c r="A7" s="20">
        <v>100</v>
      </c>
      <c r="B7" s="47" t="s">
        <v>54</v>
      </c>
      <c r="C7" s="107">
        <v>45426</v>
      </c>
      <c r="D7" s="108"/>
      <c r="E7" s="107">
        <v>21242</v>
      </c>
      <c r="F7" s="108"/>
      <c r="G7" s="109">
        <f aca="true" t="shared" si="0" ref="G7:G12">E7/C7*100</f>
        <v>46.761766389292475</v>
      </c>
    </row>
    <row r="8" spans="1:7" s="23" customFormat="1" ht="12.75" customHeight="1">
      <c r="A8" s="48">
        <v>102</v>
      </c>
      <c r="B8" s="21" t="s">
        <v>88</v>
      </c>
      <c r="C8" s="110">
        <v>1252</v>
      </c>
      <c r="D8" s="111"/>
      <c r="E8" s="110">
        <v>665</v>
      </c>
      <c r="F8" s="111"/>
      <c r="G8" s="110">
        <f t="shared" si="0"/>
        <v>53.115015974440894</v>
      </c>
    </row>
    <row r="9" spans="1:7" ht="23.25" customHeight="1">
      <c r="A9" s="49">
        <v>103</v>
      </c>
      <c r="B9" s="25" t="s">
        <v>55</v>
      </c>
      <c r="C9" s="112">
        <v>1426</v>
      </c>
      <c r="D9" s="113"/>
      <c r="E9" s="112">
        <v>632</v>
      </c>
      <c r="F9" s="113"/>
      <c r="G9" s="114">
        <f t="shared" si="0"/>
        <v>44.31977559607293</v>
      </c>
    </row>
    <row r="10" spans="1:7" ht="24" customHeight="1">
      <c r="A10" s="49">
        <v>104</v>
      </c>
      <c r="B10" s="25" t="s">
        <v>89</v>
      </c>
      <c r="C10" s="112">
        <v>25960</v>
      </c>
      <c r="D10" s="113"/>
      <c r="E10" s="112">
        <v>13109</v>
      </c>
      <c r="F10" s="113"/>
      <c r="G10" s="114">
        <f t="shared" si="0"/>
        <v>50.496918335901384</v>
      </c>
    </row>
    <row r="11" spans="1:7" ht="12.75" customHeight="1" thickBot="1">
      <c r="A11" s="50">
        <v>113</v>
      </c>
      <c r="B11" s="26" t="s">
        <v>57</v>
      </c>
      <c r="C11" s="115">
        <v>9133</v>
      </c>
      <c r="D11" s="116"/>
      <c r="E11" s="115">
        <v>4402</v>
      </c>
      <c r="F11" s="116"/>
      <c r="G11" s="117">
        <f t="shared" si="0"/>
        <v>48.19883937369977</v>
      </c>
    </row>
    <row r="12" spans="1:7" ht="23.25" customHeight="1" thickBot="1">
      <c r="A12" s="27">
        <v>300</v>
      </c>
      <c r="B12" s="28" t="s">
        <v>58</v>
      </c>
      <c r="C12" s="118">
        <v>6566</v>
      </c>
      <c r="D12" s="119"/>
      <c r="E12" s="118">
        <v>2670</v>
      </c>
      <c r="F12" s="119"/>
      <c r="G12" s="109">
        <f t="shared" si="0"/>
        <v>40.66402680475175</v>
      </c>
    </row>
    <row r="13" spans="1:7" ht="33" customHeight="1">
      <c r="A13" s="30">
        <v>309</v>
      </c>
      <c r="B13" s="25" t="s">
        <v>107</v>
      </c>
      <c r="C13" s="120">
        <v>5562</v>
      </c>
      <c r="D13" s="121"/>
      <c r="E13" s="120">
        <v>2677</v>
      </c>
      <c r="F13" s="121"/>
      <c r="G13" s="122">
        <f aca="true" t="shared" si="1" ref="G13:G52">E13/C13*100</f>
        <v>48.130169003955416</v>
      </c>
    </row>
    <row r="14" spans="1:7" ht="13.5" customHeight="1">
      <c r="A14" s="24">
        <v>310</v>
      </c>
      <c r="B14" s="25" t="s">
        <v>59</v>
      </c>
      <c r="C14" s="112">
        <v>599</v>
      </c>
      <c r="D14" s="113"/>
      <c r="E14" s="112">
        <v>55</v>
      </c>
      <c r="F14" s="113"/>
      <c r="G14" s="114">
        <f t="shared" si="1"/>
        <v>9.181969949916526</v>
      </c>
    </row>
    <row r="15" spans="1:7" ht="24" customHeight="1" thickBot="1">
      <c r="A15" s="85">
        <v>314</v>
      </c>
      <c r="B15" s="86" t="s">
        <v>108</v>
      </c>
      <c r="C15" s="123">
        <v>405</v>
      </c>
      <c r="D15" s="124"/>
      <c r="E15" s="123">
        <v>364</v>
      </c>
      <c r="F15" s="124"/>
      <c r="G15" s="114">
        <f t="shared" si="1"/>
        <v>89.87654320987654</v>
      </c>
    </row>
    <row r="16" spans="1:7" ht="12.75" customHeight="1" thickBot="1">
      <c r="A16" s="27">
        <v>400</v>
      </c>
      <c r="B16" s="51" t="s">
        <v>60</v>
      </c>
      <c r="C16" s="118">
        <v>56828</v>
      </c>
      <c r="D16" s="119"/>
      <c r="E16" s="118">
        <v>5101</v>
      </c>
      <c r="F16" s="119"/>
      <c r="G16" s="114">
        <f t="shared" si="1"/>
        <v>8.976208911100162</v>
      </c>
    </row>
    <row r="17" spans="1:7" ht="12" customHeight="1">
      <c r="A17" s="29">
        <v>405</v>
      </c>
      <c r="B17" s="31" t="s">
        <v>61</v>
      </c>
      <c r="C17" s="125">
        <v>465</v>
      </c>
      <c r="D17" s="126"/>
      <c r="E17" s="125">
        <v>0</v>
      </c>
      <c r="F17" s="126"/>
      <c r="G17" s="114">
        <f t="shared" si="1"/>
        <v>0</v>
      </c>
    </row>
    <row r="18" spans="1:7" ht="12" customHeight="1">
      <c r="A18" s="32">
        <v>406</v>
      </c>
      <c r="B18" s="33" t="s">
        <v>62</v>
      </c>
      <c r="C18" s="120">
        <v>835</v>
      </c>
      <c r="D18" s="121"/>
      <c r="E18" s="120">
        <v>249</v>
      </c>
      <c r="F18" s="121"/>
      <c r="G18" s="114">
        <f t="shared" si="1"/>
        <v>29.820359281437124</v>
      </c>
    </row>
    <row r="19" spans="1:7" ht="12" customHeight="1">
      <c r="A19" s="32">
        <v>407</v>
      </c>
      <c r="B19" s="22" t="s">
        <v>63</v>
      </c>
      <c r="C19" s="120">
        <v>354</v>
      </c>
      <c r="D19" s="121"/>
      <c r="E19" s="120">
        <v>111</v>
      </c>
      <c r="F19" s="121"/>
      <c r="G19" s="114">
        <f t="shared" si="1"/>
        <v>31.35593220338983</v>
      </c>
    </row>
    <row r="20" spans="1:7" ht="12" customHeight="1">
      <c r="A20" s="34">
        <v>408</v>
      </c>
      <c r="B20" s="87" t="s">
        <v>64</v>
      </c>
      <c r="C20" s="123">
        <v>325</v>
      </c>
      <c r="D20" s="124"/>
      <c r="E20" s="123">
        <v>0</v>
      </c>
      <c r="F20" s="124"/>
      <c r="G20" s="114">
        <f t="shared" si="1"/>
        <v>0</v>
      </c>
    </row>
    <row r="21" spans="1:8" ht="12" customHeight="1">
      <c r="A21" s="88">
        <v>409</v>
      </c>
      <c r="B21" s="89" t="s">
        <v>109</v>
      </c>
      <c r="C21" s="127">
        <v>53646</v>
      </c>
      <c r="D21" s="127"/>
      <c r="E21" s="127">
        <v>4474</v>
      </c>
      <c r="F21" s="127"/>
      <c r="G21" s="114">
        <f t="shared" si="1"/>
        <v>8.339857584908474</v>
      </c>
      <c r="H21" s="3"/>
    </row>
    <row r="22" spans="1:8" ht="12" customHeight="1">
      <c r="A22" s="88">
        <v>410</v>
      </c>
      <c r="B22" s="89" t="s">
        <v>110</v>
      </c>
      <c r="C22" s="127">
        <v>80</v>
      </c>
      <c r="D22" s="127"/>
      <c r="E22" s="127">
        <v>9</v>
      </c>
      <c r="F22" s="127"/>
      <c r="G22" s="114">
        <f t="shared" si="1"/>
        <v>11.25</v>
      </c>
      <c r="H22" s="3"/>
    </row>
    <row r="23" spans="1:7" ht="12" customHeight="1" thickBot="1">
      <c r="A23" s="34">
        <v>412</v>
      </c>
      <c r="B23" s="46" t="s">
        <v>65</v>
      </c>
      <c r="C23" s="123">
        <v>1123</v>
      </c>
      <c r="D23" s="124"/>
      <c r="E23" s="123">
        <v>257</v>
      </c>
      <c r="F23" s="124"/>
      <c r="G23" s="114">
        <f t="shared" si="1"/>
        <v>22.885129118432772</v>
      </c>
    </row>
    <row r="24" spans="1:7" s="54" customFormat="1" ht="15.75" customHeight="1" thickBot="1">
      <c r="A24" s="36">
        <v>500</v>
      </c>
      <c r="B24" s="52" t="s">
        <v>66</v>
      </c>
      <c r="C24" s="128">
        <v>51186</v>
      </c>
      <c r="D24" s="129"/>
      <c r="E24" s="128">
        <v>4297</v>
      </c>
      <c r="F24" s="129"/>
      <c r="G24" s="130">
        <f t="shared" si="1"/>
        <v>8.394873598249522</v>
      </c>
    </row>
    <row r="25" spans="1:7" ht="12" customHeight="1">
      <c r="A25" s="62">
        <v>501</v>
      </c>
      <c r="B25" s="55" t="s">
        <v>67</v>
      </c>
      <c r="C25" s="131">
        <v>1231</v>
      </c>
      <c r="D25" s="132"/>
      <c r="E25" s="131">
        <v>1038</v>
      </c>
      <c r="F25" s="132"/>
      <c r="G25" s="130">
        <f t="shared" si="1"/>
        <v>84.3216896831844</v>
      </c>
    </row>
    <row r="26" spans="1:7" ht="12" customHeight="1">
      <c r="A26" s="62">
        <v>502</v>
      </c>
      <c r="B26" s="55" t="s">
        <v>68</v>
      </c>
      <c r="C26" s="131">
        <v>40254</v>
      </c>
      <c r="D26" s="132"/>
      <c r="E26" s="131">
        <v>0</v>
      </c>
      <c r="F26" s="132"/>
      <c r="G26" s="130">
        <f t="shared" si="1"/>
        <v>0</v>
      </c>
    </row>
    <row r="27" spans="1:7" ht="12" customHeight="1">
      <c r="A27" s="63">
        <v>503</v>
      </c>
      <c r="B27" s="56" t="s">
        <v>69</v>
      </c>
      <c r="C27" s="133">
        <v>9138</v>
      </c>
      <c r="D27" s="134"/>
      <c r="E27" s="133">
        <v>3090</v>
      </c>
      <c r="F27" s="134"/>
      <c r="G27" s="130">
        <f t="shared" si="1"/>
        <v>33.81483913328956</v>
      </c>
    </row>
    <row r="28" spans="1:7" ht="12" customHeight="1" thickBot="1">
      <c r="A28" s="63">
        <v>505</v>
      </c>
      <c r="B28" s="56" t="s">
        <v>70</v>
      </c>
      <c r="C28" s="133">
        <v>563</v>
      </c>
      <c r="D28" s="134"/>
      <c r="E28" s="133">
        <v>168</v>
      </c>
      <c r="F28" s="134"/>
      <c r="G28" s="130">
        <f t="shared" si="1"/>
        <v>29.84014209591474</v>
      </c>
    </row>
    <row r="29" spans="1:7" s="54" customFormat="1" ht="12" customHeight="1" thickBot="1">
      <c r="A29" s="36">
        <v>600</v>
      </c>
      <c r="B29" s="52" t="s">
        <v>71</v>
      </c>
      <c r="C29" s="128">
        <v>228</v>
      </c>
      <c r="D29" s="129"/>
      <c r="E29" s="128">
        <v>7</v>
      </c>
      <c r="F29" s="129"/>
      <c r="G29" s="130">
        <f t="shared" si="1"/>
        <v>3.070175438596491</v>
      </c>
    </row>
    <row r="30" spans="1:7" s="54" customFormat="1" ht="12" customHeight="1" thickBot="1">
      <c r="A30" s="20">
        <v>700</v>
      </c>
      <c r="B30" s="47" t="s">
        <v>72</v>
      </c>
      <c r="C30" s="135">
        <v>274380</v>
      </c>
      <c r="D30" s="57"/>
      <c r="E30" s="135">
        <v>143534</v>
      </c>
      <c r="F30" s="57"/>
      <c r="G30" s="130">
        <f t="shared" si="1"/>
        <v>52.31212187477221</v>
      </c>
    </row>
    <row r="31" spans="1:7" s="54" customFormat="1" ht="12" customHeight="1">
      <c r="A31" s="64">
        <v>701</v>
      </c>
      <c r="B31" s="58" t="s">
        <v>73</v>
      </c>
      <c r="C31" s="136">
        <v>110144</v>
      </c>
      <c r="D31" s="58"/>
      <c r="E31" s="136">
        <v>53886</v>
      </c>
      <c r="F31" s="58"/>
      <c r="G31" s="130">
        <f t="shared" si="1"/>
        <v>48.92322777454968</v>
      </c>
    </row>
    <row r="32" spans="1:7" s="54" customFormat="1" ht="12" customHeight="1">
      <c r="A32" s="65">
        <v>702</v>
      </c>
      <c r="B32" s="55" t="s">
        <v>74</v>
      </c>
      <c r="C32" s="137">
        <v>147442</v>
      </c>
      <c r="D32" s="55"/>
      <c r="E32" s="137">
        <v>83296</v>
      </c>
      <c r="F32" s="55"/>
      <c r="G32" s="130">
        <f t="shared" si="1"/>
        <v>56.49407902768546</v>
      </c>
    </row>
    <row r="33" spans="1:7" s="54" customFormat="1" ht="12" customHeight="1">
      <c r="A33" s="65">
        <v>707</v>
      </c>
      <c r="B33" s="37" t="s">
        <v>75</v>
      </c>
      <c r="C33" s="137">
        <v>5998</v>
      </c>
      <c r="D33" s="55"/>
      <c r="E33" s="137">
        <v>3403</v>
      </c>
      <c r="F33" s="55"/>
      <c r="G33" s="130">
        <f t="shared" si="1"/>
        <v>56.73557852617539</v>
      </c>
    </row>
    <row r="34" spans="1:7" s="54" customFormat="1" ht="12" customHeight="1" thickBot="1">
      <c r="A34" s="66">
        <v>709</v>
      </c>
      <c r="B34" s="35" t="s">
        <v>76</v>
      </c>
      <c r="C34" s="138">
        <v>10795</v>
      </c>
      <c r="D34" s="56"/>
      <c r="E34" s="138">
        <v>2949</v>
      </c>
      <c r="F34" s="56"/>
      <c r="G34" s="130">
        <f t="shared" si="1"/>
        <v>27.31820287169986</v>
      </c>
    </row>
    <row r="35" spans="1:7" s="54" customFormat="1" ht="12" customHeight="1" thickBot="1">
      <c r="A35" s="27">
        <v>800</v>
      </c>
      <c r="B35" s="51" t="s">
        <v>77</v>
      </c>
      <c r="C35" s="139">
        <v>26205</v>
      </c>
      <c r="D35" s="53"/>
      <c r="E35" s="139">
        <v>11271</v>
      </c>
      <c r="F35" s="53"/>
      <c r="G35" s="130">
        <f t="shared" si="1"/>
        <v>43.01087578706353</v>
      </c>
    </row>
    <row r="36" spans="1:7" s="54" customFormat="1" ht="12" customHeight="1">
      <c r="A36" s="64">
        <v>801</v>
      </c>
      <c r="B36" s="58" t="s">
        <v>78</v>
      </c>
      <c r="C36" s="136">
        <v>23800</v>
      </c>
      <c r="D36" s="58"/>
      <c r="E36" s="136">
        <v>10151</v>
      </c>
      <c r="F36" s="58"/>
      <c r="G36" s="130">
        <f t="shared" si="1"/>
        <v>42.65126050420168</v>
      </c>
    </row>
    <row r="37" spans="1:7" s="54" customFormat="1" ht="12" customHeight="1" thickBot="1">
      <c r="A37" s="66">
        <v>804</v>
      </c>
      <c r="B37" s="56" t="s">
        <v>79</v>
      </c>
      <c r="C37" s="138">
        <v>2405</v>
      </c>
      <c r="D37" s="56"/>
      <c r="E37" s="138">
        <v>1120</v>
      </c>
      <c r="F37" s="56"/>
      <c r="G37" s="130">
        <f t="shared" si="1"/>
        <v>46.56964656964657</v>
      </c>
    </row>
    <row r="38" spans="1:7" s="54" customFormat="1" ht="12" customHeight="1" thickBot="1">
      <c r="A38" s="38">
        <v>1000</v>
      </c>
      <c r="B38" s="51" t="s">
        <v>81</v>
      </c>
      <c r="C38" s="139">
        <v>28872</v>
      </c>
      <c r="D38" s="53"/>
      <c r="E38" s="139">
        <v>16166</v>
      </c>
      <c r="F38" s="53"/>
      <c r="G38" s="130">
        <f t="shared" si="1"/>
        <v>55.99196453311166</v>
      </c>
    </row>
    <row r="39" spans="1:7" s="54" customFormat="1" ht="12" customHeight="1">
      <c r="A39" s="39">
        <v>1002</v>
      </c>
      <c r="B39" s="59" t="s">
        <v>111</v>
      </c>
      <c r="C39" s="136"/>
      <c r="D39" s="58"/>
      <c r="E39" s="136"/>
      <c r="F39" s="58"/>
      <c r="G39" s="130"/>
    </row>
    <row r="40" spans="1:10" s="60" customFormat="1" ht="12" customHeight="1">
      <c r="A40" s="40">
        <v>1003</v>
      </c>
      <c r="B40" s="37" t="s">
        <v>82</v>
      </c>
      <c r="C40" s="140">
        <v>26492</v>
      </c>
      <c r="D40" s="37"/>
      <c r="E40" s="140">
        <v>15661</v>
      </c>
      <c r="F40" s="37"/>
      <c r="G40" s="130">
        <f t="shared" si="1"/>
        <v>59.115959534953944</v>
      </c>
      <c r="J40" s="106"/>
    </row>
    <row r="41" spans="1:7" s="54" customFormat="1" ht="12" customHeight="1" thickBot="1">
      <c r="A41" s="41">
        <v>1006</v>
      </c>
      <c r="B41" s="42" t="s">
        <v>83</v>
      </c>
      <c r="C41" s="141">
        <v>2380</v>
      </c>
      <c r="D41" s="61"/>
      <c r="E41" s="141">
        <v>505</v>
      </c>
      <c r="F41" s="61"/>
      <c r="G41" s="130">
        <f t="shared" si="1"/>
        <v>21.218487394957982</v>
      </c>
    </row>
    <row r="42" spans="1:7" ht="13.5" customHeight="1" hidden="1">
      <c r="A42" s="43">
        <v>1101</v>
      </c>
      <c r="B42" s="44" t="s">
        <v>84</v>
      </c>
      <c r="C42" s="142"/>
      <c r="D42" s="143"/>
      <c r="E42" s="142"/>
      <c r="F42" s="143"/>
      <c r="G42" s="130" t="e">
        <f t="shared" si="1"/>
        <v>#DIV/0!</v>
      </c>
    </row>
    <row r="43" spans="1:7" ht="13.5" customHeight="1" hidden="1">
      <c r="A43" s="40">
        <v>1102</v>
      </c>
      <c r="B43" s="37" t="s">
        <v>85</v>
      </c>
      <c r="C43" s="131"/>
      <c r="D43" s="132"/>
      <c r="E43" s="131"/>
      <c r="F43" s="132"/>
      <c r="G43" s="130" t="e">
        <f t="shared" si="1"/>
        <v>#DIV/0!</v>
      </c>
    </row>
    <row r="44" spans="1:7" ht="14.25" customHeight="1" hidden="1">
      <c r="A44" s="40">
        <v>1103</v>
      </c>
      <c r="B44" s="37" t="s">
        <v>86</v>
      </c>
      <c r="C44" s="131"/>
      <c r="D44" s="132"/>
      <c r="E44" s="131"/>
      <c r="F44" s="132"/>
      <c r="G44" s="130" t="e">
        <f t="shared" si="1"/>
        <v>#DIV/0!</v>
      </c>
    </row>
    <row r="45" spans="1:7" ht="13.5" customHeight="1" hidden="1">
      <c r="A45" s="45">
        <v>1104</v>
      </c>
      <c r="B45" s="46" t="s">
        <v>87</v>
      </c>
      <c r="C45" s="144"/>
      <c r="D45" s="145"/>
      <c r="E45" s="144"/>
      <c r="F45" s="145"/>
      <c r="G45" s="130" t="e">
        <f t="shared" si="1"/>
        <v>#DIV/0!</v>
      </c>
    </row>
    <row r="46" spans="1:7" ht="13.5" customHeight="1">
      <c r="A46" s="90">
        <v>1100</v>
      </c>
      <c r="B46" s="91" t="s">
        <v>80</v>
      </c>
      <c r="C46" s="146">
        <v>9667</v>
      </c>
      <c r="D46" s="146"/>
      <c r="E46" s="146">
        <v>4770</v>
      </c>
      <c r="F46" s="146"/>
      <c r="G46" s="130">
        <f t="shared" si="1"/>
        <v>49.34312609910003</v>
      </c>
    </row>
    <row r="47" spans="1:7" ht="13.5" customHeight="1">
      <c r="A47" s="92">
        <v>1101</v>
      </c>
      <c r="B47" s="93" t="s">
        <v>112</v>
      </c>
      <c r="C47" s="146"/>
      <c r="D47" s="146"/>
      <c r="E47" s="146"/>
      <c r="F47" s="146"/>
      <c r="G47" s="130"/>
    </row>
    <row r="48" spans="1:7" ht="13.5" customHeight="1">
      <c r="A48" s="92">
        <v>1102</v>
      </c>
      <c r="B48" s="93" t="s">
        <v>113</v>
      </c>
      <c r="C48" s="146">
        <v>7701</v>
      </c>
      <c r="D48" s="146"/>
      <c r="E48" s="146">
        <v>3754</v>
      </c>
      <c r="F48" s="146"/>
      <c r="G48" s="130">
        <f t="shared" si="1"/>
        <v>48.746915984937026</v>
      </c>
    </row>
    <row r="49" spans="1:7" ht="13.5" customHeight="1">
      <c r="A49" s="92">
        <v>1103</v>
      </c>
      <c r="B49" s="93" t="s">
        <v>114</v>
      </c>
      <c r="C49" s="146"/>
      <c r="D49" s="146"/>
      <c r="E49" s="146"/>
      <c r="F49" s="146"/>
      <c r="G49" s="130"/>
    </row>
    <row r="50" spans="1:7" ht="13.5" customHeight="1">
      <c r="A50" s="90">
        <v>1200</v>
      </c>
      <c r="B50" s="91" t="s">
        <v>115</v>
      </c>
      <c r="C50" s="146">
        <v>2200</v>
      </c>
      <c r="D50" s="146"/>
      <c r="E50" s="146">
        <v>1098</v>
      </c>
      <c r="F50" s="146"/>
      <c r="G50" s="130">
        <f t="shared" si="1"/>
        <v>49.90909090909091</v>
      </c>
    </row>
    <row r="51" spans="1:7" ht="13.5" customHeight="1">
      <c r="A51" s="90">
        <v>1300</v>
      </c>
      <c r="B51" s="91" t="s">
        <v>56</v>
      </c>
      <c r="C51" s="146">
        <v>2669</v>
      </c>
      <c r="D51" s="146"/>
      <c r="E51" s="146">
        <v>1248</v>
      </c>
      <c r="F51" s="146"/>
      <c r="G51" s="130">
        <f t="shared" si="1"/>
        <v>46.75908579992507</v>
      </c>
    </row>
    <row r="52" spans="1:7" ht="16.5" customHeight="1">
      <c r="A52" s="94"/>
      <c r="B52" s="95" t="s">
        <v>116</v>
      </c>
      <c r="C52" s="147">
        <v>505079</v>
      </c>
      <c r="D52" s="147"/>
      <c r="E52" s="147">
        <v>212172</v>
      </c>
      <c r="F52" s="147"/>
      <c r="G52" s="130">
        <f t="shared" si="1"/>
        <v>42.00768592636003</v>
      </c>
    </row>
    <row r="53" ht="9.75" customHeight="1"/>
    <row r="54" spans="1:2" ht="14.25" customHeight="1">
      <c r="A54" s="188" t="s">
        <v>127</v>
      </c>
      <c r="B54" s="188"/>
    </row>
    <row r="55" spans="1:2" ht="12.75">
      <c r="A55" s="188"/>
      <c r="B55" s="188"/>
    </row>
    <row r="56" spans="1:7" ht="12.75">
      <c r="A56" s="188"/>
      <c r="B56" s="188"/>
      <c r="E56" s="189" t="s">
        <v>128</v>
      </c>
      <c r="F56" s="205"/>
      <c r="G56" s="205"/>
    </row>
  </sheetData>
  <sheetProtection/>
  <mergeCells count="7">
    <mergeCell ref="E5:G5"/>
    <mergeCell ref="A54:B56"/>
    <mergeCell ref="E56:G56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2016-05-20T06:52:58Z</cp:lastPrinted>
  <dcterms:created xsi:type="dcterms:W3CDTF">1996-10-08T23:32:33Z</dcterms:created>
  <dcterms:modified xsi:type="dcterms:W3CDTF">2016-07-26T06:06:16Z</dcterms:modified>
  <cp:category/>
  <cp:version/>
  <cp:contentType/>
  <cp:contentStatus/>
</cp:coreProperties>
</file>