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<sst xmlns="http://schemas.openxmlformats.org/spreadsheetml/2006/main" count="140" uniqueCount="137">
  <si>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</si>
  <si>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</si>
  <si>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</si>
  <si>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</si>
  <si>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</si>
  <si>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</si>
  <si>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</si>
  <si>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</si>
  <si>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</si>
  <si>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</si>
  <si>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</si>
  <si>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</si>
  <si>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</si>
  <si>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</si>
  <si>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</si>
  <si>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</si>
  <si>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</si>
  <si>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</si>
  <si>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</si>
  <si>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</si>
  <si>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</si>
  <si>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</si>
  <si>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</si>
  <si>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</si>
  <si>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</si>
  <si>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</si>
  <si>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</si>
  <si>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</si>
  <si>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</si>
  <si>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</si>
  <si>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</si>
  <si>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</si>
  <si>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</si>
  <si>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</si>
  <si>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</si>
  <si>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</si>
  <si>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</si>
  <si>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</si>
  <si>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</si>
  <si>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</si>
  <si>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</si>
  <si>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</si>
  <si>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</si>
  <si>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</si>
  <si>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</si>
  <si>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</si>
  <si>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</si>
  <si>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</si>
  <si>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</si>
  <si>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</si>
  <si>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</si>
  <si>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</si>
  <si>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</si>
  <si>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</si>
  <si>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</si>
  <si>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</si>
  <si>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</si>
  <si>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</si>
  <si>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</si>
  <si>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</si>
  <si>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</si>
  <si>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</si>
  <si>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</si>
  <si>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</si>
  <si>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</si>
  <si>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</si>
  <si>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</si>
  <si>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</si>
  <si>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</si>
  <si>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</si>
  <si>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</si>
  <si>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</si>
  <si>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</si>
  <si>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</si>
  <si>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</si>
  <si>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</si>
  <si>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</si>
  <si>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</si>
  <si>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</si>
  <si>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</si>
  <si>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</si>
  <si>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</si>
  <si>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</si>
  <si>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</si>
  <si>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</si>
  <si>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</si>
  <si>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</si>
  <si>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</si>
  <si>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</si>
  <si>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</si>
  <si>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</si>
  <si>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</si>
  <si>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</si>
  <si>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</si>
  <si>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</si>
  <si>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</si>
  <si>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</si>
  <si>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</si>
  <si>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</si>
  <si>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</si>
  <si>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</si>
  <si>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</si>
  <si>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</si>
  <si>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</si>
  <si>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</si>
  <si>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</si>
  <si>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</si>
  <si>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</si>
  <si>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</si>
  <si>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</si>
  <si>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</si>
  <si>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</si>
  <si>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</si>
  <si>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</si>
  <si>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</si>
  <si>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</si>
  <si>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</si>
  <si>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</si>
  <si>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</si>
  <si>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</si>
  <si>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</si>
  <si>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</si>
  <si>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</si>
  <si>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</si>
  <si>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</si>
  <si>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</si>
  <si>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</si>
  <si>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</si>
  <si>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</si>
  <si>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</si>
  <si>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</si>
  <si>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</si>
  <si>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</si>
  <si>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</si>
  <si>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</si>
  <si>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марта 2023 года.</t>
    </r>
  </si>
  <si>
    <t>по расходам  по состоянию на 01 марта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</si>
</sst>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72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>
      <alignment horizontal="left" wrapText="1" indent="2"/>
      <protection/>
    </xf>
    <xf numFmtId="4" fontId="47" fillId="0" borderId="2">
      <alignment horizontal="right"/>
      <protection/>
    </xf>
    <xf numFmtId="4" fontId="48" fillId="0" borderId="3">
      <alignment horizontal="right" shrinkToFit="1"/>
      <protection/>
    </xf>
    <xf numFmtId="4" fontId="48" fillId="0" borderId="3">
      <alignment horizontal="right" shrinkToFit="1"/>
      <protection/>
    </xf>
    <xf numFmtId="4" fontId="48" fillId="0" borderId="3">
      <alignment horizontal="right" wrapText="1"/>
      <protection/>
    </xf>
    <xf numFmtId="4" fontId="48" fillId="0" borderId="3">
      <alignment horizontal="right" wrapText="1"/>
      <protection/>
    </xf>
    <xf numFmtId="4" fontId="11" fillId="0" borderId="4">
      <alignment horizontal="right" wrapText="1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27" borderId="11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30" xfId="0" applyFont="1" applyFill="1" applyBorder="1" applyAlignment="1">
      <alignment wrapText="1"/>
    </xf>
    <xf numFmtId="0" fontId="64" fillId="0" borderId="0" xfId="0" applyFont="1" applyFill="1" applyAlignment="1">
      <alignment/>
    </xf>
    <xf numFmtId="2" fontId="64" fillId="0" borderId="24" xfId="0" applyNumberFormat="1" applyFont="1" applyFill="1" applyBorder="1" applyAlignment="1">
      <alignment/>
    </xf>
    <xf numFmtId="2" fontId="64" fillId="0" borderId="0" xfId="0" applyNumberFormat="1" applyFont="1" applyFill="1" applyAlignment="1">
      <alignment/>
    </xf>
    <xf numFmtId="4" fontId="65" fillId="0" borderId="31" xfId="0" applyNumberFormat="1" applyFont="1" applyFill="1" applyBorder="1" applyAlignment="1">
      <alignment horizontal="right" vertical="center" wrapText="1"/>
    </xf>
    <xf numFmtId="4" fontId="65" fillId="0" borderId="32" xfId="0" applyNumberFormat="1" applyFont="1" applyFill="1" applyBorder="1" applyAlignment="1">
      <alignment horizontal="right" vertical="center" wrapText="1"/>
    </xf>
    <xf numFmtId="2" fontId="65" fillId="0" borderId="31" xfId="0" applyNumberFormat="1" applyFont="1" applyFill="1" applyBorder="1" applyAlignment="1">
      <alignment horizontal="right" wrapText="1"/>
    </xf>
    <xf numFmtId="2" fontId="65" fillId="0" borderId="32" xfId="0" applyNumberFormat="1" applyFont="1" applyFill="1" applyBorder="1" applyAlignment="1">
      <alignment horizontal="right" wrapText="1"/>
    </xf>
    <xf numFmtId="4" fontId="65" fillId="0" borderId="31" xfId="0" applyNumberFormat="1" applyFont="1" applyFill="1" applyBorder="1" applyAlignment="1">
      <alignment horizontal="right" wrapText="1"/>
    </xf>
    <xf numFmtId="4" fontId="65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8" fillId="0" borderId="0" xfId="36" applyBorder="1" applyProtection="1">
      <alignment horizontal="right" shrinkToFit="1"/>
      <protection/>
    </xf>
    <xf numFmtId="4" fontId="48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6" fillId="0" borderId="22" xfId="0" applyNumberFormat="1" applyFont="1" applyFill="1" applyBorder="1" applyAlignment="1">
      <alignment horizontal="right" vertical="center" wrapText="1"/>
    </xf>
    <xf numFmtId="2" fontId="65" fillId="0" borderId="31" xfId="0" applyNumberFormat="1" applyFont="1" applyFill="1" applyBorder="1" applyAlignment="1">
      <alignment/>
    </xf>
    <xf numFmtId="4" fontId="65" fillId="0" borderId="29" xfId="0" applyNumberFormat="1" applyFont="1" applyFill="1" applyBorder="1" applyAlignment="1">
      <alignment horizontal="center" vertical="center" wrapText="1"/>
    </xf>
    <xf numFmtId="4" fontId="65" fillId="0" borderId="22" xfId="0" applyNumberFormat="1" applyFont="1" applyFill="1" applyBorder="1" applyAlignment="1">
      <alignment horizontal="center" vertical="center" wrapText="1"/>
    </xf>
    <xf numFmtId="4" fontId="65" fillId="0" borderId="31" xfId="0" applyNumberFormat="1" applyFont="1" applyFill="1" applyBorder="1" applyAlignment="1">
      <alignment/>
    </xf>
    <xf numFmtId="4" fontId="6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180" fontId="0" fillId="0" borderId="35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7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180" fontId="1" fillId="0" borderId="39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80" fontId="1" fillId="0" borderId="40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5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180" fontId="3" fillId="0" borderId="41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26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50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0" fontId="4" fillId="0" borderId="52" xfId="0" applyFont="1" applyFill="1" applyBorder="1" applyAlignment="1">
      <alignment wrapText="1"/>
    </xf>
    <xf numFmtId="0" fontId="12" fillId="0" borderId="53" xfId="59" applyNumberFormat="1" applyFont="1" applyFill="1" applyBorder="1" applyAlignment="1">
      <alignment horizontal="left" vertical="top" wrapText="1"/>
      <protection/>
    </xf>
    <xf numFmtId="0" fontId="12" fillId="0" borderId="54" xfId="59" applyNumberFormat="1" applyFont="1" applyFill="1" applyBorder="1" applyAlignment="1">
      <alignment horizontal="left" vertical="top" wrapText="1"/>
      <protection/>
    </xf>
    <xf numFmtId="0" fontId="4" fillId="0" borderId="51" xfId="0" applyFont="1" applyFill="1" applyBorder="1" applyAlignment="1">
      <alignment horizontal="left" vertical="center" wrapText="1"/>
    </xf>
    <xf numFmtId="0" fontId="12" fillId="0" borderId="55" xfId="59" applyNumberFormat="1" applyFont="1" applyFill="1" applyBorder="1" applyAlignment="1">
      <alignment horizontal="left" vertical="top" wrapText="1"/>
      <protection/>
    </xf>
    <xf numFmtId="0" fontId="8" fillId="0" borderId="49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wrapText="1"/>
    </xf>
    <xf numFmtId="0" fontId="8" fillId="0" borderId="49" xfId="0" applyFont="1" applyFill="1" applyBorder="1" applyAlignment="1">
      <alignment/>
    </xf>
    <xf numFmtId="0" fontId="12" fillId="0" borderId="57" xfId="59" applyNumberFormat="1" applyFont="1" applyFill="1" applyBorder="1" applyAlignment="1">
      <alignment horizontal="left" vertical="top" wrapText="1"/>
      <protection/>
    </xf>
    <xf numFmtId="0" fontId="8" fillId="0" borderId="30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4" fontId="67" fillId="0" borderId="3" xfId="35" applyNumberFormat="1" applyFont="1" applyFill="1" applyProtection="1">
      <alignment horizontal="right" shrinkToFit="1"/>
      <protection/>
    </xf>
    <xf numFmtId="4" fontId="68" fillId="0" borderId="59" xfId="37" applyNumberFormat="1" applyFont="1" applyFill="1" applyBorder="1" applyProtection="1">
      <alignment horizontal="right" wrapText="1"/>
      <protection/>
    </xf>
    <xf numFmtId="4" fontId="68" fillId="0" borderId="3" xfId="37" applyNumberFormat="1" applyFont="1" applyFill="1" applyProtection="1">
      <alignment horizontal="right" wrapText="1"/>
      <protection/>
    </xf>
    <xf numFmtId="4" fontId="68" fillId="0" borderId="33" xfId="37" applyNumberFormat="1" applyFont="1" applyFill="1" applyBorder="1" applyProtection="1">
      <alignment horizontal="right" wrapText="1"/>
      <protection/>
    </xf>
    <xf numFmtId="4" fontId="68" fillId="0" borderId="60" xfId="37" applyNumberFormat="1" applyFont="1" applyFill="1" applyBorder="1" applyProtection="1">
      <alignment horizontal="right" wrapText="1"/>
      <protection/>
    </xf>
    <xf numFmtId="4" fontId="68" fillId="0" borderId="37" xfId="37" applyNumberFormat="1" applyFont="1" applyFill="1" applyBorder="1" applyProtection="1">
      <alignment horizontal="right" wrapText="1"/>
      <protection/>
    </xf>
    <xf numFmtId="4" fontId="68" fillId="0" borderId="22" xfId="37" applyNumberFormat="1" applyFont="1" applyFill="1" applyBorder="1" applyProtection="1">
      <alignment horizontal="right" wrapText="1"/>
      <protection/>
    </xf>
    <xf numFmtId="4" fontId="68" fillId="0" borderId="61" xfId="37" applyNumberFormat="1" applyFont="1" applyFill="1" applyBorder="1" applyProtection="1">
      <alignment horizontal="right" wrapText="1"/>
      <protection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4" fontId="68" fillId="0" borderId="64" xfId="37" applyNumberFormat="1" applyFont="1" applyFill="1" applyBorder="1" applyProtection="1">
      <alignment horizontal="right" wrapText="1"/>
      <protection/>
    </xf>
    <xf numFmtId="0" fontId="0" fillId="0" borderId="65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0" fillId="0" borderId="48" xfId="0" applyFont="1" applyFill="1" applyBorder="1" applyAlignment="1">
      <alignment wrapText="1"/>
    </xf>
    <xf numFmtId="2" fontId="0" fillId="0" borderId="38" xfId="0" applyNumberFormat="1" applyFont="1" applyFill="1" applyBorder="1" applyAlignment="1">
      <alignment wrapText="1"/>
    </xf>
    <xf numFmtId="2" fontId="0" fillId="0" borderId="30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67" fillId="0" borderId="2" xfId="34" applyNumberFormat="1" applyFont="1" applyFill="1" applyProtection="1">
      <alignment horizontal="right"/>
      <protection/>
    </xf>
    <xf numFmtId="0" fontId="1" fillId="0" borderId="1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29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69" fillId="0" borderId="67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70" fillId="0" borderId="67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1" fillId="0" borderId="0" xfId="0" applyFont="1" applyFill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9" fillId="0" borderId="7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4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A5" sqref="A5:G5"/>
    </sheetView>
  </sheetViews>
  <sheetFormatPr defaultColWidth="9.140625" defaultRowHeight="12.75"/>
  <cols>
    <col min="1" max="1" width="11.7109375" style="13" customWidth="1"/>
    <col min="2" max="2" width="47.57421875" style="13" customWidth="1"/>
    <col min="3" max="3" width="11.00390625" style="13" customWidth="1"/>
    <col min="4" max="5" width="10.140625" style="13" customWidth="1"/>
    <col min="6" max="7" width="8.421875" style="13" customWidth="1"/>
    <col min="8" max="8" width="9.140625" style="13" customWidth="1"/>
    <col min="9" max="9" width="11.28125" style="13" customWidth="1"/>
    <col min="10" max="10" width="9.57421875" style="13" bestFit="1" customWidth="1"/>
    <col min="11" max="16384" width="9.140625" style="13" customWidth="1"/>
  </cols>
  <sheetData>
    <row r="1" spans="2:7" ht="12.75">
      <c r="B1" s="45"/>
      <c r="C1" s="46"/>
      <c r="D1" s="46"/>
      <c r="E1" s="45" t="s">
        <v>122</v>
      </c>
      <c r="F1" s="45"/>
      <c r="G1" s="45"/>
    </row>
    <row r="2" spans="2:7" ht="12.75">
      <c r="B2" s="200"/>
      <c r="C2" s="200"/>
      <c r="D2" s="200"/>
      <c r="E2" s="200"/>
      <c r="F2" s="200"/>
      <c r="G2" s="200"/>
    </row>
    <row r="3" spans="2:7" ht="9" customHeight="1">
      <c r="B3" s="47"/>
      <c r="C3" s="47"/>
      <c r="D3" s="47"/>
      <c r="E3" s="47"/>
      <c r="F3" s="47"/>
      <c r="G3" s="47"/>
    </row>
    <row r="4" spans="1:7" s="49" customFormat="1" ht="18" customHeight="1">
      <c r="A4" s="201" t="s">
        <v>124</v>
      </c>
      <c r="B4" s="201"/>
      <c r="C4" s="201"/>
      <c r="D4" s="201"/>
      <c r="E4" s="201"/>
      <c r="F4" s="201"/>
      <c r="G4" s="201"/>
    </row>
    <row r="5" spans="1:7" s="49" customFormat="1" ht="18" customHeight="1">
      <c r="A5" s="201" t="s">
        <v>135</v>
      </c>
      <c r="B5" s="201"/>
      <c r="C5" s="201"/>
      <c r="D5" s="201"/>
      <c r="E5" s="201"/>
      <c r="F5" s="201"/>
      <c r="G5" s="201"/>
    </row>
    <row r="6" ht="8.25" customHeight="1"/>
    <row r="7" spans="5:7" ht="11.25" customHeight="1" thickBot="1">
      <c r="E7" s="202" t="s">
        <v>0</v>
      </c>
      <c r="F7" s="202"/>
      <c r="G7" s="202"/>
    </row>
    <row r="8" spans="1:7" s="49" customFormat="1" ht="12.75">
      <c r="A8" s="194" t="s">
        <v>1</v>
      </c>
      <c r="B8" s="194" t="s">
        <v>2</v>
      </c>
      <c r="C8" s="194" t="s">
        <v>86</v>
      </c>
      <c r="D8" s="194" t="s">
        <v>88</v>
      </c>
      <c r="E8" s="205" t="s">
        <v>3</v>
      </c>
      <c r="F8" s="194" t="s">
        <v>87</v>
      </c>
      <c r="G8" s="197" t="s">
        <v>89</v>
      </c>
    </row>
    <row r="9" spans="1:7" s="49" customFormat="1" ht="12.75">
      <c r="A9" s="195"/>
      <c r="B9" s="195"/>
      <c r="C9" s="195"/>
      <c r="D9" s="195"/>
      <c r="E9" s="206"/>
      <c r="F9" s="195"/>
      <c r="G9" s="198"/>
    </row>
    <row r="10" spans="1:10" s="49" customFormat="1" ht="30.75" customHeight="1" thickBot="1">
      <c r="A10" s="195"/>
      <c r="B10" s="196"/>
      <c r="C10" s="196"/>
      <c r="D10" s="196"/>
      <c r="E10" s="207"/>
      <c r="F10" s="196"/>
      <c r="G10" s="199"/>
      <c r="I10" s="51"/>
      <c r="J10" s="51"/>
    </row>
    <row r="11" spans="1:11" ht="16.5" customHeight="1" thickBot="1">
      <c r="A11" s="14" t="s">
        <v>4</v>
      </c>
      <c r="B11" s="15" t="s">
        <v>5</v>
      </c>
      <c r="C11" s="65">
        <f>C16+C17+C18+C19+C20+C21+C22+C23+C24+C25+C26+C27+C28+C14+C12+C15+C13</f>
        <v>292657</v>
      </c>
      <c r="D11" s="66">
        <f>D16+D17+D18+D19+D20+D21+D22+D23+D24+D25+D26+D27+D28+D14+D12+D15+D13</f>
        <v>48776.16666666667</v>
      </c>
      <c r="E11" s="66">
        <f>E16+E17+E18+E19+E20+E21+E22+E23+E24+E25+E26+E27+E28+E14+E12+E15+E13</f>
        <v>9794</v>
      </c>
      <c r="F11" s="63">
        <f>E11/D11*100</f>
        <v>20.079478707155474</v>
      </c>
      <c r="G11" s="63">
        <f>E11/C11*100</f>
        <v>3.3465797845259124</v>
      </c>
      <c r="I11" s="16"/>
      <c r="J11" s="16"/>
      <c r="K11" s="16"/>
    </row>
    <row r="12" spans="1:9" ht="13.5" customHeight="1">
      <c r="A12" s="17" t="s">
        <v>6</v>
      </c>
      <c r="B12" s="18" t="s">
        <v>7</v>
      </c>
      <c r="C12" s="150">
        <v>222330</v>
      </c>
      <c r="D12" s="112">
        <f>C12/12*2</f>
        <v>37055</v>
      </c>
      <c r="E12" s="150">
        <v>6479</v>
      </c>
      <c r="F12" s="113">
        <f aca="true" t="shared" si="0" ref="F12:F42">E12/D12*100</f>
        <v>17.484819862366752</v>
      </c>
      <c r="G12" s="113">
        <f aca="true" t="shared" si="1" ref="G12:G42">E12/C12*100</f>
        <v>2.914136643727792</v>
      </c>
      <c r="I12" s="59"/>
    </row>
    <row r="13" spans="1:9" ht="40.5" customHeight="1">
      <c r="A13" s="19" t="s">
        <v>111</v>
      </c>
      <c r="B13" s="20" t="s">
        <v>112</v>
      </c>
      <c r="C13" s="150">
        <v>18107</v>
      </c>
      <c r="D13" s="112">
        <f>C13/12*2</f>
        <v>3017.8333333333335</v>
      </c>
      <c r="E13" s="150">
        <v>2157</v>
      </c>
      <c r="F13" s="114">
        <f t="shared" si="0"/>
        <v>71.47512011929088</v>
      </c>
      <c r="G13" s="114">
        <f t="shared" si="1"/>
        <v>11.912520019881814</v>
      </c>
      <c r="I13" s="59"/>
    </row>
    <row r="14" spans="1:9" ht="29.25" customHeight="1">
      <c r="A14" s="19" t="s">
        <v>108</v>
      </c>
      <c r="B14" s="21" t="s">
        <v>107</v>
      </c>
      <c r="C14" s="150">
        <v>11502</v>
      </c>
      <c r="D14" s="112">
        <f aca="true" t="shared" si="2" ref="D14:D27">C14/12*2</f>
        <v>1917</v>
      </c>
      <c r="E14" s="150">
        <v>125</v>
      </c>
      <c r="F14" s="114">
        <f t="shared" si="0"/>
        <v>6.520605112154408</v>
      </c>
      <c r="G14" s="114">
        <f t="shared" si="1"/>
        <v>1.0867675186924013</v>
      </c>
      <c r="I14" s="59"/>
    </row>
    <row r="15" spans="1:10" ht="39" customHeight="1">
      <c r="A15" s="22" t="s">
        <v>109</v>
      </c>
      <c r="B15" s="23" t="s">
        <v>110</v>
      </c>
      <c r="C15" s="150">
        <v>1616</v>
      </c>
      <c r="D15" s="112">
        <f t="shared" si="2"/>
        <v>269.3333333333333</v>
      </c>
      <c r="E15" s="150">
        <v>-114</v>
      </c>
      <c r="F15" s="114">
        <f t="shared" si="0"/>
        <v>-42.32673267326733</v>
      </c>
      <c r="G15" s="114">
        <f t="shared" si="1"/>
        <v>-7.054455445544554</v>
      </c>
      <c r="I15" s="59"/>
      <c r="J15" s="16"/>
    </row>
    <row r="16" spans="1:9" ht="24.75" customHeight="1">
      <c r="A16" s="6" t="s">
        <v>8</v>
      </c>
      <c r="B16" s="24" t="s">
        <v>9</v>
      </c>
      <c r="C16" s="150">
        <v>0</v>
      </c>
      <c r="D16" s="112">
        <f t="shared" si="2"/>
        <v>0</v>
      </c>
      <c r="E16" s="150">
        <v>-72</v>
      </c>
      <c r="F16" s="114">
        <v>0</v>
      </c>
      <c r="G16" s="114">
        <v>0</v>
      </c>
      <c r="I16" s="59"/>
    </row>
    <row r="17" spans="1:9" ht="15" customHeight="1">
      <c r="A17" s="25" t="s">
        <v>10</v>
      </c>
      <c r="B17" s="26" t="s">
        <v>11</v>
      </c>
      <c r="C17" s="150">
        <v>22</v>
      </c>
      <c r="D17" s="112">
        <f t="shared" si="2"/>
        <v>3.6666666666666665</v>
      </c>
      <c r="E17" s="115">
        <v>-2</v>
      </c>
      <c r="F17" s="114">
        <f t="shared" si="0"/>
        <v>-54.545454545454554</v>
      </c>
      <c r="G17" s="114">
        <f t="shared" si="1"/>
        <v>-9.090909090909092</v>
      </c>
      <c r="I17" s="59"/>
    </row>
    <row r="18" spans="1:9" ht="18" customHeight="1">
      <c r="A18" s="25" t="s">
        <v>12</v>
      </c>
      <c r="B18" s="26" t="s">
        <v>13</v>
      </c>
      <c r="C18" s="150">
        <v>4856</v>
      </c>
      <c r="D18" s="112">
        <f t="shared" si="2"/>
        <v>809.3333333333334</v>
      </c>
      <c r="E18" s="150">
        <v>-211</v>
      </c>
      <c r="F18" s="116">
        <f t="shared" si="0"/>
        <v>-26.070840197693574</v>
      </c>
      <c r="G18" s="116">
        <f t="shared" si="1"/>
        <v>-4.345140032948929</v>
      </c>
      <c r="I18" s="59"/>
    </row>
    <row r="19" spans="1:9" ht="12.75">
      <c r="A19" s="6" t="s">
        <v>14</v>
      </c>
      <c r="B19" s="27" t="s">
        <v>15</v>
      </c>
      <c r="C19" s="150">
        <v>13433</v>
      </c>
      <c r="D19" s="112">
        <f t="shared" si="2"/>
        <v>2238.8333333333335</v>
      </c>
      <c r="E19" s="150">
        <v>-4</v>
      </c>
      <c r="F19" s="116">
        <f t="shared" si="0"/>
        <v>-0.17866448298965235</v>
      </c>
      <c r="G19" s="116">
        <f t="shared" si="1"/>
        <v>-0.029777413831608725</v>
      </c>
      <c r="I19" s="59"/>
    </row>
    <row r="20" spans="1:9" ht="12.75">
      <c r="A20" s="6" t="s">
        <v>16</v>
      </c>
      <c r="B20" s="27" t="s">
        <v>17</v>
      </c>
      <c r="C20" s="150">
        <v>2959</v>
      </c>
      <c r="D20" s="112">
        <f t="shared" si="2"/>
        <v>493.1666666666667</v>
      </c>
      <c r="E20" s="150">
        <v>455</v>
      </c>
      <c r="F20" s="116">
        <f t="shared" si="0"/>
        <v>92.26089895234875</v>
      </c>
      <c r="G20" s="116">
        <f t="shared" si="1"/>
        <v>15.37681649205813</v>
      </c>
      <c r="I20" s="59"/>
    </row>
    <row r="21" spans="1:9" ht="25.5">
      <c r="A21" s="6" t="s">
        <v>18</v>
      </c>
      <c r="B21" s="26" t="s">
        <v>90</v>
      </c>
      <c r="C21" s="115">
        <v>0</v>
      </c>
      <c r="D21" s="112">
        <f t="shared" si="2"/>
        <v>0</v>
      </c>
      <c r="E21" s="115">
        <v>2</v>
      </c>
      <c r="F21" s="114">
        <v>0</v>
      </c>
      <c r="G21" s="114">
        <v>0</v>
      </c>
      <c r="I21" s="58"/>
    </row>
    <row r="22" spans="1:9" ht="24" customHeight="1">
      <c r="A22" s="9" t="s">
        <v>19</v>
      </c>
      <c r="B22" s="24" t="s">
        <v>91</v>
      </c>
      <c r="C22" s="150">
        <v>7419</v>
      </c>
      <c r="D22" s="112">
        <f t="shared" si="2"/>
        <v>1236.5</v>
      </c>
      <c r="E22" s="150">
        <v>826</v>
      </c>
      <c r="F22" s="114">
        <f t="shared" si="0"/>
        <v>66.80145572179539</v>
      </c>
      <c r="G22" s="114">
        <f t="shared" si="1"/>
        <v>11.133575953632565</v>
      </c>
      <c r="I22" s="59"/>
    </row>
    <row r="23" spans="1:9" ht="15" customHeight="1">
      <c r="A23" s="9" t="s">
        <v>20</v>
      </c>
      <c r="B23" s="28" t="s">
        <v>21</v>
      </c>
      <c r="C23" s="150">
        <v>448</v>
      </c>
      <c r="D23" s="112">
        <f t="shared" si="2"/>
        <v>74.66666666666667</v>
      </c>
      <c r="E23" s="115">
        <v>2</v>
      </c>
      <c r="F23" s="116">
        <f t="shared" si="0"/>
        <v>2.6785714285714284</v>
      </c>
      <c r="G23" s="116">
        <f t="shared" si="1"/>
        <v>0.4464285714285714</v>
      </c>
      <c r="I23" s="60"/>
    </row>
    <row r="24" spans="1:9" ht="25.5">
      <c r="A24" s="6" t="s">
        <v>22</v>
      </c>
      <c r="B24" s="7" t="s">
        <v>23</v>
      </c>
      <c r="C24" s="150">
        <v>1256</v>
      </c>
      <c r="D24" s="112">
        <f t="shared" si="2"/>
        <v>209.33333333333334</v>
      </c>
      <c r="E24" s="150">
        <v>0</v>
      </c>
      <c r="F24" s="114">
        <f t="shared" si="0"/>
        <v>0</v>
      </c>
      <c r="G24" s="114">
        <f t="shared" si="1"/>
        <v>0</v>
      </c>
      <c r="I24" s="59"/>
    </row>
    <row r="25" spans="1:9" ht="25.5">
      <c r="A25" s="6" t="s">
        <v>24</v>
      </c>
      <c r="B25" s="7" t="s">
        <v>25</v>
      </c>
      <c r="C25" s="150">
        <v>3631</v>
      </c>
      <c r="D25" s="112">
        <f t="shared" si="2"/>
        <v>605.1666666666666</v>
      </c>
      <c r="E25" s="150">
        <v>122</v>
      </c>
      <c r="F25" s="114">
        <f t="shared" si="0"/>
        <v>20.159735610024786</v>
      </c>
      <c r="G25" s="114">
        <f t="shared" si="1"/>
        <v>3.359955935004131</v>
      </c>
      <c r="I25" s="59"/>
    </row>
    <row r="26" spans="1:9" ht="12.75">
      <c r="A26" s="29" t="s">
        <v>26</v>
      </c>
      <c r="B26" s="7" t="s">
        <v>27</v>
      </c>
      <c r="C26" s="115">
        <v>0</v>
      </c>
      <c r="D26" s="112">
        <f t="shared" si="2"/>
        <v>0</v>
      </c>
      <c r="E26" s="115">
        <v>0</v>
      </c>
      <c r="F26" s="116">
        <v>0</v>
      </c>
      <c r="G26" s="116">
        <v>0</v>
      </c>
      <c r="I26" s="58"/>
    </row>
    <row r="27" spans="1:9" ht="15.75" customHeight="1">
      <c r="A27" s="6" t="s">
        <v>28</v>
      </c>
      <c r="B27" s="7" t="s">
        <v>29</v>
      </c>
      <c r="C27" s="150">
        <v>5078</v>
      </c>
      <c r="D27" s="112">
        <f t="shared" si="2"/>
        <v>846.3333333333334</v>
      </c>
      <c r="E27" s="150">
        <v>74</v>
      </c>
      <c r="F27" s="116">
        <f t="shared" si="0"/>
        <v>8.743599842457659</v>
      </c>
      <c r="G27" s="116">
        <f t="shared" si="1"/>
        <v>1.45726664040961</v>
      </c>
      <c r="I27" s="59"/>
    </row>
    <row r="28" spans="1:9" ht="13.5" thickBot="1">
      <c r="A28" s="29" t="s">
        <v>30</v>
      </c>
      <c r="B28" s="30" t="s">
        <v>31</v>
      </c>
      <c r="C28" s="117">
        <v>0</v>
      </c>
      <c r="D28" s="112">
        <f>C28/12*1</f>
        <v>0</v>
      </c>
      <c r="E28" s="150">
        <v>-45</v>
      </c>
      <c r="F28" s="118">
        <v>0</v>
      </c>
      <c r="G28" s="118">
        <v>0</v>
      </c>
      <c r="I28" s="58"/>
    </row>
    <row r="29" spans="1:9" s="33" customFormat="1" ht="15" customHeight="1" thickBot="1">
      <c r="A29" s="31" t="s">
        <v>32</v>
      </c>
      <c r="B29" s="32" t="s">
        <v>33</v>
      </c>
      <c r="C29" s="67">
        <f>C30</f>
        <v>443214</v>
      </c>
      <c r="D29" s="67">
        <f>D30</f>
        <v>73868.99999999999</v>
      </c>
      <c r="E29" s="67">
        <f>E30+E40+E39</f>
        <v>42908</v>
      </c>
      <c r="F29" s="52">
        <f t="shared" si="0"/>
        <v>58.08661278750221</v>
      </c>
      <c r="G29" s="53">
        <f t="shared" si="1"/>
        <v>9.681102131250368</v>
      </c>
      <c r="I29" s="61"/>
    </row>
    <row r="30" spans="1:9" ht="28.5" customHeight="1">
      <c r="A30" s="34" t="s">
        <v>34</v>
      </c>
      <c r="B30" s="35" t="s">
        <v>35</v>
      </c>
      <c r="C30" s="112">
        <f>C31+C33+C36+C37+C38</f>
        <v>443214</v>
      </c>
      <c r="D30" s="112">
        <f>D31+D33+D36+D37+D38</f>
        <v>73868.99999999999</v>
      </c>
      <c r="E30" s="112">
        <f>E31+E33+E36+E37+E38</f>
        <v>73051</v>
      </c>
      <c r="F30" s="119">
        <f t="shared" si="0"/>
        <v>98.89263425794313</v>
      </c>
      <c r="G30" s="119">
        <f t="shared" si="1"/>
        <v>16.482105709657187</v>
      </c>
      <c r="I30" s="62"/>
    </row>
    <row r="31" spans="1:9" ht="28.5">
      <c r="A31" s="8" t="s">
        <v>36</v>
      </c>
      <c r="B31" s="36" t="s">
        <v>92</v>
      </c>
      <c r="C31" s="115">
        <f>C32</f>
        <v>158879</v>
      </c>
      <c r="D31" s="115">
        <f>D32</f>
        <v>26479.833333333332</v>
      </c>
      <c r="E31" s="115">
        <f>E32</f>
        <v>25156</v>
      </c>
      <c r="F31" s="120">
        <f>F32</f>
        <v>95.00059793931231</v>
      </c>
      <c r="G31" s="120">
        <f>G32</f>
        <v>15.833432989885385</v>
      </c>
      <c r="I31" s="58"/>
    </row>
    <row r="32" spans="1:9" ht="14.25">
      <c r="A32" s="8" t="s">
        <v>94</v>
      </c>
      <c r="B32" s="37" t="s">
        <v>93</v>
      </c>
      <c r="C32" s="150">
        <v>158879</v>
      </c>
      <c r="D32" s="112">
        <f>C32/12*2</f>
        <v>26479.833333333332</v>
      </c>
      <c r="E32" s="150">
        <v>25156</v>
      </c>
      <c r="F32" s="114">
        <f t="shared" si="0"/>
        <v>95.00059793931231</v>
      </c>
      <c r="G32" s="114">
        <f t="shared" si="1"/>
        <v>15.833432989885385</v>
      </c>
      <c r="I32" s="58"/>
    </row>
    <row r="33" spans="1:9" ht="29.25" customHeight="1">
      <c r="A33" s="9" t="s">
        <v>126</v>
      </c>
      <c r="B33" s="7" t="s">
        <v>95</v>
      </c>
      <c r="C33" s="150">
        <v>20417</v>
      </c>
      <c r="D33" s="112">
        <f>C33/12*2</f>
        <v>3402.8333333333335</v>
      </c>
      <c r="E33" s="115">
        <v>5336</v>
      </c>
      <c r="F33" s="114">
        <f t="shared" si="0"/>
        <v>156.81050105304402</v>
      </c>
      <c r="G33" s="114">
        <f t="shared" si="1"/>
        <v>26.135083508840673</v>
      </c>
      <c r="H33" s="59"/>
      <c r="I33" s="59"/>
    </row>
    <row r="34" spans="1:9" ht="33.75">
      <c r="A34" s="9" t="s">
        <v>96</v>
      </c>
      <c r="B34" s="38" t="s">
        <v>97</v>
      </c>
      <c r="C34" s="115">
        <v>0</v>
      </c>
      <c r="D34" s="112">
        <f>C34/12*2</f>
        <v>0</v>
      </c>
      <c r="E34" s="115">
        <v>0</v>
      </c>
      <c r="F34" s="114">
        <v>0</v>
      </c>
      <c r="G34" s="114">
        <v>0</v>
      </c>
      <c r="I34" s="58"/>
    </row>
    <row r="35" spans="1:9" ht="12.75" customHeight="1" hidden="1">
      <c r="A35" s="6"/>
      <c r="B35" s="39"/>
      <c r="C35" s="115"/>
      <c r="D35" s="112">
        <f>C35/12*2</f>
        <v>0</v>
      </c>
      <c r="E35" s="115"/>
      <c r="F35" s="114" t="e">
        <f t="shared" si="0"/>
        <v>#DIV/0!</v>
      </c>
      <c r="G35" s="114" t="e">
        <f t="shared" si="1"/>
        <v>#DIV/0!</v>
      </c>
      <c r="I35" s="58"/>
    </row>
    <row r="36" spans="1:9" ht="20.25" customHeight="1">
      <c r="A36" s="8" t="s">
        <v>125</v>
      </c>
      <c r="B36" s="39" t="s">
        <v>37</v>
      </c>
      <c r="C36" s="150">
        <v>242313</v>
      </c>
      <c r="D36" s="112">
        <f>C36/12*2</f>
        <v>40385.5</v>
      </c>
      <c r="E36" s="150">
        <v>42330</v>
      </c>
      <c r="F36" s="114">
        <f>E36/D36*100</f>
        <v>104.81484691287714</v>
      </c>
      <c r="G36" s="114">
        <f>E36/C36*100</f>
        <v>17.469141152146193</v>
      </c>
      <c r="I36" s="59"/>
    </row>
    <row r="37" spans="1:9" ht="15" customHeight="1">
      <c r="A37" s="10" t="s">
        <v>127</v>
      </c>
      <c r="B37" s="40" t="s">
        <v>38</v>
      </c>
      <c r="C37" s="115">
        <v>21605</v>
      </c>
      <c r="D37" s="112">
        <f>C37/12*2</f>
        <v>3600.8333333333335</v>
      </c>
      <c r="E37" s="115">
        <v>229</v>
      </c>
      <c r="F37" s="114">
        <v>0</v>
      </c>
      <c r="G37" s="114">
        <v>0</v>
      </c>
      <c r="I37" s="59"/>
    </row>
    <row r="38" spans="1:7" ht="24.75" customHeight="1">
      <c r="A38" s="11" t="s">
        <v>39</v>
      </c>
      <c r="B38" s="41" t="s">
        <v>98</v>
      </c>
      <c r="C38" s="115">
        <v>0</v>
      </c>
      <c r="D38" s="112">
        <f>C38/12*1</f>
        <v>0</v>
      </c>
      <c r="E38" s="115">
        <v>0</v>
      </c>
      <c r="F38" s="114">
        <v>0</v>
      </c>
      <c r="G38" s="114">
        <v>0</v>
      </c>
    </row>
    <row r="39" spans="1:7" ht="26.25" customHeight="1">
      <c r="A39" s="11" t="s">
        <v>128</v>
      </c>
      <c r="B39" s="42" t="s">
        <v>129</v>
      </c>
      <c r="C39" s="121">
        <v>0</v>
      </c>
      <c r="D39" s="112">
        <f>C39/12*1</f>
        <v>0</v>
      </c>
      <c r="E39" s="115">
        <v>0</v>
      </c>
      <c r="F39" s="114">
        <v>0</v>
      </c>
      <c r="G39" s="114">
        <v>0</v>
      </c>
    </row>
    <row r="40" spans="1:7" ht="53.25" customHeight="1" thickBot="1">
      <c r="A40" s="11" t="s">
        <v>131</v>
      </c>
      <c r="B40" s="42" t="s">
        <v>99</v>
      </c>
      <c r="C40" s="122">
        <v>0</v>
      </c>
      <c r="D40" s="123">
        <f>C40/12*1</f>
        <v>0</v>
      </c>
      <c r="E40" s="150">
        <v>-30143</v>
      </c>
      <c r="F40" s="114">
        <v>0</v>
      </c>
      <c r="G40" s="114">
        <v>0</v>
      </c>
    </row>
    <row r="41" spans="1:7" ht="27" customHeight="1" thickBot="1">
      <c r="A41" s="12" t="s">
        <v>40</v>
      </c>
      <c r="B41" s="43" t="s">
        <v>41</v>
      </c>
      <c r="C41" s="64">
        <v>0</v>
      </c>
      <c r="D41" s="50">
        <f>C41/12*1</f>
        <v>0</v>
      </c>
      <c r="E41" s="64">
        <v>0</v>
      </c>
      <c r="F41" s="54">
        <v>0</v>
      </c>
      <c r="G41" s="55">
        <v>0</v>
      </c>
    </row>
    <row r="42" spans="1:10" ht="18" customHeight="1" thickBot="1">
      <c r="A42" s="192" t="s">
        <v>42</v>
      </c>
      <c r="B42" s="193"/>
      <c r="C42" s="68">
        <f>C30+C11</f>
        <v>735871</v>
      </c>
      <c r="D42" s="68">
        <f>D30+D11</f>
        <v>122645.16666666666</v>
      </c>
      <c r="E42" s="67">
        <f>E29+E11</f>
        <v>52702</v>
      </c>
      <c r="F42" s="56">
        <f t="shared" si="0"/>
        <v>42.9711185792075</v>
      </c>
      <c r="G42" s="57">
        <f t="shared" si="1"/>
        <v>7.161853096534583</v>
      </c>
      <c r="I42" s="16"/>
      <c r="J42" s="16"/>
    </row>
    <row r="43" ht="10.5" customHeight="1">
      <c r="A43" s="44"/>
    </row>
    <row r="44" ht="12.75" hidden="1"/>
    <row r="45" spans="1:2" ht="14.25" customHeight="1">
      <c r="A45" s="203" t="s">
        <v>113</v>
      </c>
      <c r="B45" s="203"/>
    </row>
    <row r="46" spans="1:2" ht="12.75">
      <c r="A46" s="203"/>
      <c r="B46" s="203"/>
    </row>
    <row r="47" spans="1:7" ht="14.25">
      <c r="A47" s="203"/>
      <c r="B47" s="203"/>
      <c r="E47" s="204" t="s">
        <v>123</v>
      </c>
      <c r="F47" s="204"/>
      <c r="G47" s="204"/>
    </row>
    <row r="51" ht="12.75">
      <c r="E51" s="16"/>
    </row>
  </sheetData>
  <sheetProtection/>
  <mergeCells count="14"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5.8515625" style="13" customWidth="1"/>
    <col min="2" max="2" width="52.00390625" style="13" customWidth="1"/>
    <col min="3" max="3" width="12.57421875" style="13" customWidth="1"/>
    <col min="4" max="4" width="8.421875" style="13" hidden="1" customWidth="1"/>
    <col min="5" max="5" width="9.28125" style="13" customWidth="1"/>
    <col min="6" max="6" width="1.57421875" style="13" hidden="1" customWidth="1"/>
    <col min="7" max="7" width="8.7109375" style="13" customWidth="1"/>
    <col min="8" max="16384" width="9.140625" style="13" customWidth="1"/>
  </cols>
  <sheetData>
    <row r="1" spans="2:7" ht="11.25" customHeight="1">
      <c r="B1" s="69"/>
      <c r="C1" s="208" t="s">
        <v>121</v>
      </c>
      <c r="D1" s="208"/>
      <c r="E1" s="208"/>
      <c r="F1" s="208"/>
      <c r="G1" s="208"/>
    </row>
    <row r="2" spans="2:7" ht="11.25" customHeight="1">
      <c r="B2" s="209"/>
      <c r="C2" s="209"/>
      <c r="D2" s="209"/>
      <c r="E2" s="209"/>
      <c r="F2" s="209"/>
      <c r="G2" s="209"/>
    </row>
    <row r="3" spans="1:7" ht="12.75">
      <c r="A3" s="201" t="s">
        <v>124</v>
      </c>
      <c r="B3" s="201"/>
      <c r="C3" s="201"/>
      <c r="D3" s="201"/>
      <c r="E3" s="201"/>
      <c r="F3" s="201"/>
      <c r="G3" s="201"/>
    </row>
    <row r="4" spans="1:7" ht="12.75">
      <c r="A4" s="210" t="s">
        <v>136</v>
      </c>
      <c r="B4" s="210"/>
      <c r="C4" s="210"/>
      <c r="D4" s="210"/>
      <c r="E4" s="210"/>
      <c r="F4" s="210"/>
      <c r="G4" s="210"/>
    </row>
    <row r="5" spans="5:7" ht="12.75" customHeight="1" thickBot="1">
      <c r="E5" s="211" t="s">
        <v>43</v>
      </c>
      <c r="F5" s="211"/>
      <c r="G5" s="211"/>
    </row>
    <row r="6" spans="1:7" s="189" customFormat="1" ht="57" customHeight="1" thickBot="1">
      <c r="A6" s="70" t="s">
        <v>44</v>
      </c>
      <c r="B6" s="71" t="s">
        <v>45</v>
      </c>
      <c r="C6" s="163" t="s">
        <v>84</v>
      </c>
      <c r="D6" s="170" t="s">
        <v>46</v>
      </c>
      <c r="E6" s="163" t="s">
        <v>47</v>
      </c>
      <c r="F6" s="163" t="s">
        <v>48</v>
      </c>
      <c r="G6" s="171" t="s">
        <v>85</v>
      </c>
    </row>
    <row r="7" spans="1:7" ht="12" customHeight="1" thickBot="1">
      <c r="A7" s="72">
        <v>100</v>
      </c>
      <c r="B7" s="73" t="s">
        <v>49</v>
      </c>
      <c r="C7" s="126">
        <f>SUM(C8:C15)</f>
        <v>79656</v>
      </c>
      <c r="D7" s="172"/>
      <c r="E7" s="167">
        <f>SUM(E8:E15)</f>
        <v>7345</v>
      </c>
      <c r="F7" s="172"/>
      <c r="G7" s="173">
        <f aca="true" t="shared" si="0" ref="G7:G59">E7/C7*100</f>
        <v>9.220899869438586</v>
      </c>
    </row>
    <row r="8" spans="1:7" s="190" customFormat="1" ht="12.75" customHeight="1">
      <c r="A8" s="74">
        <v>102</v>
      </c>
      <c r="B8" s="135" t="s">
        <v>82</v>
      </c>
      <c r="C8" s="151">
        <v>2109</v>
      </c>
      <c r="D8" s="174"/>
      <c r="E8" s="152">
        <v>288</v>
      </c>
      <c r="F8" s="174"/>
      <c r="G8" s="175">
        <f t="shared" si="0"/>
        <v>13.655761024182079</v>
      </c>
    </row>
    <row r="9" spans="1:7" ht="23.25" customHeight="1">
      <c r="A9" s="75">
        <v>103</v>
      </c>
      <c r="B9" s="136" t="s">
        <v>50</v>
      </c>
      <c r="C9" s="151">
        <v>1991</v>
      </c>
      <c r="D9" s="27"/>
      <c r="E9" s="152">
        <v>235</v>
      </c>
      <c r="F9" s="27"/>
      <c r="G9" s="176">
        <f t="shared" si="0"/>
        <v>11.803114013058764</v>
      </c>
    </row>
    <row r="10" spans="1:7" ht="24" customHeight="1">
      <c r="A10" s="75">
        <v>104</v>
      </c>
      <c r="B10" s="136" t="s">
        <v>83</v>
      </c>
      <c r="C10" s="151">
        <v>49088</v>
      </c>
      <c r="D10" s="27"/>
      <c r="E10" s="152">
        <v>4401</v>
      </c>
      <c r="F10" s="27"/>
      <c r="G10" s="176">
        <f t="shared" si="0"/>
        <v>8.965531290743154</v>
      </c>
    </row>
    <row r="11" spans="1:7" ht="24" customHeight="1">
      <c r="A11" s="76">
        <v>105</v>
      </c>
      <c r="B11" s="137" t="s">
        <v>116</v>
      </c>
      <c r="C11" s="151">
        <v>1</v>
      </c>
      <c r="D11" s="30"/>
      <c r="E11" s="149">
        <v>0</v>
      </c>
      <c r="F11" s="30"/>
      <c r="G11" s="177">
        <f t="shared" si="0"/>
        <v>0</v>
      </c>
    </row>
    <row r="12" spans="1:7" ht="45" customHeight="1">
      <c r="A12" s="76">
        <v>106</v>
      </c>
      <c r="B12" s="138" t="s">
        <v>117</v>
      </c>
      <c r="C12" s="151">
        <v>8871</v>
      </c>
      <c r="D12" s="30"/>
      <c r="E12" s="152">
        <v>824</v>
      </c>
      <c r="F12" s="30"/>
      <c r="G12" s="177">
        <f t="shared" si="0"/>
        <v>9.288693495660016</v>
      </c>
    </row>
    <row r="13" spans="1:7" ht="18" customHeight="1">
      <c r="A13" s="76">
        <v>107</v>
      </c>
      <c r="B13" s="139" t="s">
        <v>118</v>
      </c>
      <c r="C13" s="149">
        <v>0</v>
      </c>
      <c r="D13" s="30"/>
      <c r="E13" s="149">
        <v>0</v>
      </c>
      <c r="F13" s="30"/>
      <c r="G13" s="177">
        <v>0</v>
      </c>
    </row>
    <row r="14" spans="1:7" ht="16.5" customHeight="1">
      <c r="A14" s="77">
        <v>113</v>
      </c>
      <c r="B14" s="140" t="s">
        <v>52</v>
      </c>
      <c r="C14" s="151">
        <v>17496</v>
      </c>
      <c r="D14" s="27"/>
      <c r="E14" s="152">
        <v>1597</v>
      </c>
      <c r="F14" s="27"/>
      <c r="G14" s="176">
        <f t="shared" si="0"/>
        <v>9.127800640146319</v>
      </c>
    </row>
    <row r="15" spans="1:7" ht="14.25" customHeight="1" thickBot="1">
      <c r="A15" s="78">
        <v>111</v>
      </c>
      <c r="B15" s="141" t="s">
        <v>119</v>
      </c>
      <c r="C15" s="151">
        <v>100</v>
      </c>
      <c r="D15" s="58"/>
      <c r="E15" s="124">
        <v>0</v>
      </c>
      <c r="F15" s="58"/>
      <c r="G15" s="178">
        <f t="shared" si="0"/>
        <v>0</v>
      </c>
    </row>
    <row r="16" spans="1:7" ht="15" customHeight="1" thickBot="1">
      <c r="A16" s="79">
        <v>200</v>
      </c>
      <c r="B16" s="142" t="s">
        <v>114</v>
      </c>
      <c r="C16" s="126">
        <f>C17</f>
        <v>1009</v>
      </c>
      <c r="D16" s="133">
        <f>D17</f>
        <v>0</v>
      </c>
      <c r="E16" s="126">
        <f>E17</f>
        <v>115</v>
      </c>
      <c r="F16" s="127"/>
      <c r="G16" s="173">
        <f t="shared" si="0"/>
        <v>11.397423191278493</v>
      </c>
    </row>
    <row r="17" spans="1:7" ht="15" customHeight="1" thickBot="1">
      <c r="A17" s="79">
        <v>203</v>
      </c>
      <c r="B17" s="142" t="s">
        <v>115</v>
      </c>
      <c r="C17" s="151">
        <v>1009</v>
      </c>
      <c r="D17" s="127"/>
      <c r="E17" s="152">
        <v>115</v>
      </c>
      <c r="F17" s="127"/>
      <c r="G17" s="173">
        <f>E17/C17*100</f>
        <v>11.397423191278493</v>
      </c>
    </row>
    <row r="18" spans="1:7" ht="23.25" customHeight="1" thickBot="1">
      <c r="A18" s="80">
        <v>300</v>
      </c>
      <c r="B18" s="143" t="s">
        <v>53</v>
      </c>
      <c r="C18" s="126">
        <f>SUM(C19:C21)</f>
        <v>11767</v>
      </c>
      <c r="D18" s="127"/>
      <c r="E18" s="168">
        <f>SUM(E19:E21)</f>
        <v>1226</v>
      </c>
      <c r="F18" s="127"/>
      <c r="G18" s="173">
        <f t="shared" si="0"/>
        <v>10.41896830118127</v>
      </c>
    </row>
    <row r="19" spans="1:7" ht="18" customHeight="1">
      <c r="A19" s="81">
        <v>309</v>
      </c>
      <c r="B19" s="136" t="s">
        <v>132</v>
      </c>
      <c r="C19" s="151">
        <v>490</v>
      </c>
      <c r="D19" s="128"/>
      <c r="E19" s="152">
        <v>10</v>
      </c>
      <c r="F19" s="128"/>
      <c r="G19" s="179">
        <f t="shared" si="0"/>
        <v>2.0408163265306123</v>
      </c>
    </row>
    <row r="20" spans="1:7" ht="42" customHeight="1">
      <c r="A20" s="75">
        <v>310</v>
      </c>
      <c r="B20" s="136" t="s">
        <v>133</v>
      </c>
      <c r="C20" s="151">
        <v>10791</v>
      </c>
      <c r="D20" s="27"/>
      <c r="E20" s="152">
        <v>1033</v>
      </c>
      <c r="F20" s="27"/>
      <c r="G20" s="176">
        <f t="shared" si="0"/>
        <v>9.572792141599482</v>
      </c>
    </row>
    <row r="21" spans="1:7" ht="24" customHeight="1" thickBot="1">
      <c r="A21" s="78">
        <v>314</v>
      </c>
      <c r="B21" s="144" t="s">
        <v>100</v>
      </c>
      <c r="C21" s="153">
        <v>486</v>
      </c>
      <c r="D21" s="58"/>
      <c r="E21" s="129">
        <v>183</v>
      </c>
      <c r="F21" s="58"/>
      <c r="G21" s="177">
        <f t="shared" si="0"/>
        <v>37.65432098765432</v>
      </c>
    </row>
    <row r="22" spans="1:7" ht="17.25" customHeight="1" thickBot="1">
      <c r="A22" s="80">
        <v>400</v>
      </c>
      <c r="B22" s="145" t="s">
        <v>54</v>
      </c>
      <c r="C22" s="133">
        <f>SUM(C23:C29)</f>
        <v>63031</v>
      </c>
      <c r="D22" s="127"/>
      <c r="E22" s="126">
        <f>SUM(E23:E29)</f>
        <v>1830</v>
      </c>
      <c r="F22" s="127"/>
      <c r="G22" s="173">
        <f t="shared" si="0"/>
        <v>2.903333280449303</v>
      </c>
    </row>
    <row r="23" spans="1:7" ht="15" customHeight="1">
      <c r="A23" s="82">
        <v>405</v>
      </c>
      <c r="B23" s="83" t="s">
        <v>55</v>
      </c>
      <c r="C23" s="154">
        <v>524</v>
      </c>
      <c r="D23" s="128"/>
      <c r="E23" s="130">
        <v>0</v>
      </c>
      <c r="F23" s="128"/>
      <c r="G23" s="179">
        <f t="shared" si="0"/>
        <v>0</v>
      </c>
    </row>
    <row r="24" spans="1:7" ht="13.5" customHeight="1">
      <c r="A24" s="82">
        <v>406</v>
      </c>
      <c r="B24" s="48" t="s">
        <v>56</v>
      </c>
      <c r="C24" s="186">
        <v>1924</v>
      </c>
      <c r="D24" s="128"/>
      <c r="E24" s="152">
        <v>81</v>
      </c>
      <c r="F24" s="128"/>
      <c r="G24" s="176">
        <f t="shared" si="0"/>
        <v>4.209979209979211</v>
      </c>
    </row>
    <row r="25" spans="1:7" ht="12" customHeight="1">
      <c r="A25" s="82">
        <v>407</v>
      </c>
      <c r="B25" s="84" t="s">
        <v>57</v>
      </c>
      <c r="C25" s="151">
        <v>159</v>
      </c>
      <c r="D25" s="128"/>
      <c r="E25" s="130">
        <v>0</v>
      </c>
      <c r="F25" s="128"/>
      <c r="G25" s="176">
        <v>0</v>
      </c>
    </row>
    <row r="26" spans="1:7" ht="12.75" customHeight="1">
      <c r="A26" s="85">
        <v>408</v>
      </c>
      <c r="B26" s="86" t="s">
        <v>58</v>
      </c>
      <c r="C26" s="151">
        <v>1967</v>
      </c>
      <c r="D26" s="58"/>
      <c r="E26" s="134">
        <v>160</v>
      </c>
      <c r="F26" s="58"/>
      <c r="G26" s="176">
        <f t="shared" si="0"/>
        <v>8.13421453990849</v>
      </c>
    </row>
    <row r="27" spans="1:8" ht="12" customHeight="1">
      <c r="A27" s="87">
        <v>409</v>
      </c>
      <c r="B27" s="48" t="s">
        <v>101</v>
      </c>
      <c r="C27" s="151">
        <v>56779</v>
      </c>
      <c r="D27" s="131"/>
      <c r="E27" s="152">
        <v>1560</v>
      </c>
      <c r="F27" s="132"/>
      <c r="G27" s="176">
        <f t="shared" si="0"/>
        <v>2.7474946723260363</v>
      </c>
      <c r="H27" s="58"/>
    </row>
    <row r="28" spans="1:8" ht="12" customHeight="1">
      <c r="A28" s="87">
        <v>410</v>
      </c>
      <c r="B28" s="48" t="s">
        <v>102</v>
      </c>
      <c r="C28" s="151">
        <v>659</v>
      </c>
      <c r="D28" s="131"/>
      <c r="E28" s="132">
        <v>29</v>
      </c>
      <c r="F28" s="132"/>
      <c r="G28" s="176">
        <f t="shared" si="0"/>
        <v>4.400606980273141</v>
      </c>
      <c r="H28" s="58"/>
    </row>
    <row r="29" spans="1:7" ht="15.75" customHeight="1" thickBot="1">
      <c r="A29" s="85">
        <v>412</v>
      </c>
      <c r="B29" s="88" t="s">
        <v>59</v>
      </c>
      <c r="C29" s="151">
        <v>1019</v>
      </c>
      <c r="D29" s="58"/>
      <c r="E29" s="152">
        <v>0</v>
      </c>
      <c r="F29" s="58"/>
      <c r="G29" s="177">
        <f t="shared" si="0"/>
        <v>0</v>
      </c>
    </row>
    <row r="30" spans="1:7" s="45" customFormat="1" ht="15.75" customHeight="1" thickBot="1">
      <c r="A30" s="89">
        <v>500</v>
      </c>
      <c r="B30" s="90" t="s">
        <v>60</v>
      </c>
      <c r="C30" s="126">
        <f>SUM(C31:C34)</f>
        <v>50573</v>
      </c>
      <c r="D30" s="127"/>
      <c r="E30" s="169">
        <f>SUM(E31:E34)</f>
        <v>5759</v>
      </c>
      <c r="F30" s="127"/>
      <c r="G30" s="173">
        <f t="shared" si="0"/>
        <v>11.387499258497618</v>
      </c>
    </row>
    <row r="31" spans="1:7" ht="12" customHeight="1">
      <c r="A31" s="2">
        <v>501</v>
      </c>
      <c r="B31" s="91" t="s">
        <v>61</v>
      </c>
      <c r="C31" s="151">
        <v>1200</v>
      </c>
      <c r="D31" s="128"/>
      <c r="E31" s="152">
        <v>231</v>
      </c>
      <c r="F31" s="128"/>
      <c r="G31" s="179">
        <f t="shared" si="0"/>
        <v>19.25</v>
      </c>
    </row>
    <row r="32" spans="1:7" ht="12" customHeight="1">
      <c r="A32" s="3">
        <v>502</v>
      </c>
      <c r="B32" s="92" t="s">
        <v>62</v>
      </c>
      <c r="C32" s="151">
        <v>25171</v>
      </c>
      <c r="D32" s="27"/>
      <c r="E32" s="134">
        <v>0</v>
      </c>
      <c r="F32" s="27"/>
      <c r="G32" s="176">
        <f t="shared" si="0"/>
        <v>0</v>
      </c>
    </row>
    <row r="33" spans="1:7" ht="12" customHeight="1">
      <c r="A33" s="4">
        <v>503</v>
      </c>
      <c r="B33" s="93" t="s">
        <v>63</v>
      </c>
      <c r="C33" s="151">
        <v>23644</v>
      </c>
      <c r="D33" s="30"/>
      <c r="E33" s="152">
        <v>5528</v>
      </c>
      <c r="F33" s="30"/>
      <c r="G33" s="176">
        <f t="shared" si="0"/>
        <v>23.380138724412113</v>
      </c>
    </row>
    <row r="34" spans="1:7" ht="14.25" customHeight="1" thickBot="1">
      <c r="A34" s="4">
        <v>505</v>
      </c>
      <c r="B34" s="93" t="s">
        <v>64</v>
      </c>
      <c r="C34" s="155">
        <v>558</v>
      </c>
      <c r="D34" s="30"/>
      <c r="E34" s="125">
        <v>0</v>
      </c>
      <c r="F34" s="30"/>
      <c r="G34" s="176">
        <f t="shared" si="0"/>
        <v>0</v>
      </c>
    </row>
    <row r="35" spans="1:7" s="45" customFormat="1" ht="16.5" customHeight="1" thickBot="1">
      <c r="A35" s="89">
        <v>600</v>
      </c>
      <c r="B35" s="90" t="s">
        <v>65</v>
      </c>
      <c r="C35" s="156">
        <v>1440</v>
      </c>
      <c r="D35" s="127"/>
      <c r="E35" s="126">
        <v>0</v>
      </c>
      <c r="F35" s="127"/>
      <c r="G35" s="173">
        <f t="shared" si="0"/>
        <v>0</v>
      </c>
    </row>
    <row r="36" spans="1:7" s="45" customFormat="1" ht="15" customHeight="1" thickBot="1">
      <c r="A36" s="94">
        <v>700</v>
      </c>
      <c r="B36" s="95" t="s">
        <v>66</v>
      </c>
      <c r="C36" s="124">
        <f>SUM(C37:C41)</f>
        <v>459978</v>
      </c>
      <c r="D36" s="172"/>
      <c r="E36" s="167">
        <f>SUM(E37:E41)</f>
        <v>63484</v>
      </c>
      <c r="F36" s="172"/>
      <c r="G36" s="173">
        <f t="shared" si="0"/>
        <v>13.80152963837401</v>
      </c>
    </row>
    <row r="37" spans="1:7" s="45" customFormat="1" ht="12" customHeight="1">
      <c r="A37" s="2">
        <v>701</v>
      </c>
      <c r="B37" s="91" t="s">
        <v>67</v>
      </c>
      <c r="C37" s="151">
        <v>125686</v>
      </c>
      <c r="D37" s="128"/>
      <c r="E37" s="157">
        <v>18385</v>
      </c>
      <c r="F37" s="128"/>
      <c r="G37" s="179">
        <f t="shared" si="0"/>
        <v>14.627723055869387</v>
      </c>
    </row>
    <row r="38" spans="1:7" s="45" customFormat="1" ht="12" customHeight="1">
      <c r="A38" s="3">
        <v>702</v>
      </c>
      <c r="B38" s="92" t="s">
        <v>68</v>
      </c>
      <c r="C38" s="151">
        <v>237523</v>
      </c>
      <c r="D38" s="27"/>
      <c r="E38" s="157">
        <v>33697</v>
      </c>
      <c r="F38" s="27"/>
      <c r="G38" s="176">
        <f t="shared" si="0"/>
        <v>14.186836643188238</v>
      </c>
    </row>
    <row r="39" spans="1:7" s="45" customFormat="1" ht="12" customHeight="1">
      <c r="A39" s="3">
        <v>703</v>
      </c>
      <c r="B39" s="92" t="s">
        <v>130</v>
      </c>
      <c r="C39" s="186">
        <v>56043</v>
      </c>
      <c r="D39" s="27"/>
      <c r="E39" s="157">
        <v>8449</v>
      </c>
      <c r="F39" s="27"/>
      <c r="G39" s="176">
        <f t="shared" si="0"/>
        <v>15.075923844191067</v>
      </c>
    </row>
    <row r="40" spans="1:7" s="45" customFormat="1" ht="14.25" customHeight="1">
      <c r="A40" s="3">
        <v>707</v>
      </c>
      <c r="B40" s="96" t="s">
        <v>69</v>
      </c>
      <c r="C40" s="152">
        <v>456</v>
      </c>
      <c r="D40" s="27"/>
      <c r="E40" s="134">
        <v>0</v>
      </c>
      <c r="F40" s="27"/>
      <c r="G40" s="176">
        <f t="shared" si="0"/>
        <v>0</v>
      </c>
    </row>
    <row r="41" spans="1:7" s="45" customFormat="1" ht="15" customHeight="1" thickBot="1">
      <c r="A41" s="4">
        <v>709</v>
      </c>
      <c r="B41" s="97" t="s">
        <v>70</v>
      </c>
      <c r="C41" s="152">
        <v>40270</v>
      </c>
      <c r="D41" s="30"/>
      <c r="E41" s="186">
        <v>2953</v>
      </c>
      <c r="F41" s="30"/>
      <c r="G41" s="177">
        <f t="shared" si="0"/>
        <v>7.333002234914328</v>
      </c>
    </row>
    <row r="42" spans="1:7" s="45" customFormat="1" ht="12" customHeight="1" thickBot="1">
      <c r="A42" s="98">
        <v>800</v>
      </c>
      <c r="B42" s="99" t="s">
        <v>71</v>
      </c>
      <c r="C42" s="133">
        <f>SUM(C43:C44)</f>
        <v>62296</v>
      </c>
      <c r="D42" s="127">
        <f>SUM(D43:D44)</f>
        <v>0</v>
      </c>
      <c r="E42" s="126">
        <f>SUM(E43:E44)</f>
        <v>9532</v>
      </c>
      <c r="F42" s="127"/>
      <c r="G42" s="173">
        <f t="shared" si="0"/>
        <v>15.301142930525236</v>
      </c>
    </row>
    <row r="43" spans="1:7" s="45" customFormat="1" ht="14.25" customHeight="1">
      <c r="A43" s="2">
        <v>801</v>
      </c>
      <c r="B43" s="91" t="s">
        <v>72</v>
      </c>
      <c r="C43" s="152">
        <v>59678</v>
      </c>
      <c r="D43" s="128"/>
      <c r="E43" s="157">
        <v>9151</v>
      </c>
      <c r="F43" s="128"/>
      <c r="G43" s="179">
        <f t="shared" si="0"/>
        <v>15.333958912832198</v>
      </c>
    </row>
    <row r="44" spans="1:7" s="45" customFormat="1" ht="15" customHeight="1" thickBot="1">
      <c r="A44" s="4">
        <v>804</v>
      </c>
      <c r="B44" s="93" t="s">
        <v>73</v>
      </c>
      <c r="C44" s="152">
        <v>2618</v>
      </c>
      <c r="D44" s="30"/>
      <c r="E44" s="157">
        <v>381</v>
      </c>
      <c r="F44" s="30"/>
      <c r="G44" s="177">
        <f t="shared" si="0"/>
        <v>14.553093964858672</v>
      </c>
    </row>
    <row r="45" spans="1:7" s="45" customFormat="1" ht="12" customHeight="1" thickBot="1">
      <c r="A45" s="100">
        <v>1000</v>
      </c>
      <c r="B45" s="99" t="s">
        <v>75</v>
      </c>
      <c r="C45" s="133">
        <f>SUM(C47:C49)</f>
        <v>32881</v>
      </c>
      <c r="D45" s="127"/>
      <c r="E45" s="126">
        <f>SUM(E47:E49)</f>
        <v>5654</v>
      </c>
      <c r="F45" s="127"/>
      <c r="G45" s="173">
        <f t="shared" si="0"/>
        <v>17.19534077430735</v>
      </c>
    </row>
    <row r="46" spans="1:7" s="45" customFormat="1" ht="12" customHeight="1">
      <c r="A46" s="101">
        <v>1002</v>
      </c>
      <c r="B46" s="102" t="s">
        <v>103</v>
      </c>
      <c r="C46" s="158">
        <v>0</v>
      </c>
      <c r="D46" s="128"/>
      <c r="E46" s="130">
        <v>0</v>
      </c>
      <c r="F46" s="128"/>
      <c r="G46" s="179">
        <v>0</v>
      </c>
    </row>
    <row r="47" spans="1:7" s="191" customFormat="1" ht="12" customHeight="1">
      <c r="A47" s="103">
        <v>1003</v>
      </c>
      <c r="B47" s="96" t="s">
        <v>76</v>
      </c>
      <c r="C47" s="152">
        <v>27900</v>
      </c>
      <c r="D47" s="39"/>
      <c r="E47" s="157">
        <v>5475</v>
      </c>
      <c r="F47" s="39"/>
      <c r="G47" s="176">
        <f t="shared" si="0"/>
        <v>19.623655913978492</v>
      </c>
    </row>
    <row r="48" spans="1:7" s="191" customFormat="1" ht="13.5" customHeight="1">
      <c r="A48" s="187">
        <v>1004</v>
      </c>
      <c r="B48" s="97" t="s">
        <v>134</v>
      </c>
      <c r="C48" s="152">
        <v>3050</v>
      </c>
      <c r="D48" s="188"/>
      <c r="E48" s="157">
        <v>0</v>
      </c>
      <c r="F48" s="188"/>
      <c r="G48" s="176">
        <f t="shared" si="0"/>
        <v>0</v>
      </c>
    </row>
    <row r="49" spans="1:7" s="45" customFormat="1" ht="13.5" customHeight="1" thickBot="1">
      <c r="A49" s="104">
        <v>1006</v>
      </c>
      <c r="B49" s="105" t="s">
        <v>77</v>
      </c>
      <c r="C49" s="152">
        <v>1931</v>
      </c>
      <c r="D49" s="159"/>
      <c r="E49" s="157">
        <v>179</v>
      </c>
      <c r="F49" s="159"/>
      <c r="G49" s="176">
        <v>0</v>
      </c>
    </row>
    <row r="50" spans="1:7" ht="13.5" customHeight="1" hidden="1">
      <c r="A50" s="106">
        <v>1101</v>
      </c>
      <c r="B50" s="107" t="s">
        <v>78</v>
      </c>
      <c r="C50" s="164"/>
      <c r="D50" s="180"/>
      <c r="E50" s="181"/>
      <c r="F50" s="180"/>
      <c r="G50" s="176" t="e">
        <f t="shared" si="0"/>
        <v>#DIV/0!</v>
      </c>
    </row>
    <row r="51" spans="1:7" ht="13.5" customHeight="1" hidden="1">
      <c r="A51" s="103">
        <v>1102</v>
      </c>
      <c r="B51" s="96" t="s">
        <v>79</v>
      </c>
      <c r="C51" s="165"/>
      <c r="D51" s="27"/>
      <c r="E51" s="134"/>
      <c r="F51" s="27"/>
      <c r="G51" s="176" t="e">
        <f t="shared" si="0"/>
        <v>#DIV/0!</v>
      </c>
    </row>
    <row r="52" spans="1:7" ht="14.25" customHeight="1" hidden="1">
      <c r="A52" s="103">
        <v>1103</v>
      </c>
      <c r="B52" s="96" t="s">
        <v>80</v>
      </c>
      <c r="C52" s="165"/>
      <c r="D52" s="27"/>
      <c r="E52" s="134"/>
      <c r="F52" s="27"/>
      <c r="G52" s="176" t="e">
        <f t="shared" si="0"/>
        <v>#DIV/0!</v>
      </c>
    </row>
    <row r="53" spans="1:7" ht="13.5" customHeight="1" hidden="1">
      <c r="A53" s="108">
        <v>1104</v>
      </c>
      <c r="B53" s="88" t="s">
        <v>81</v>
      </c>
      <c r="C53" s="166"/>
      <c r="D53" s="58"/>
      <c r="E53" s="129"/>
      <c r="F53" s="58"/>
      <c r="G53" s="177" t="e">
        <f t="shared" si="0"/>
        <v>#DIV/0!</v>
      </c>
    </row>
    <row r="54" spans="1:7" ht="13.5" customHeight="1" thickBot="1">
      <c r="A54" s="100">
        <v>1100</v>
      </c>
      <c r="B54" s="99" t="s">
        <v>74</v>
      </c>
      <c r="C54" s="133">
        <f>SUM(C55:C56)</f>
        <v>27381</v>
      </c>
      <c r="D54" s="127"/>
      <c r="E54" s="168">
        <f>SUM(E55:E56)</f>
        <v>1927</v>
      </c>
      <c r="F54" s="182"/>
      <c r="G54" s="173">
        <f t="shared" si="0"/>
        <v>7.037726890909755</v>
      </c>
    </row>
    <row r="55" spans="1:7" ht="13.5" customHeight="1">
      <c r="A55" s="109">
        <v>1102</v>
      </c>
      <c r="B55" s="107" t="s">
        <v>104</v>
      </c>
      <c r="C55" s="160">
        <v>24204</v>
      </c>
      <c r="D55" s="27"/>
      <c r="E55" s="157">
        <v>1417</v>
      </c>
      <c r="F55" s="132"/>
      <c r="G55" s="176">
        <f t="shared" si="0"/>
        <v>5.8544042307056685</v>
      </c>
    </row>
    <row r="56" spans="1:7" ht="13.5" customHeight="1">
      <c r="A56" s="109">
        <v>1105</v>
      </c>
      <c r="B56" s="146" t="s">
        <v>120</v>
      </c>
      <c r="C56" s="160">
        <v>3177</v>
      </c>
      <c r="D56" s="27"/>
      <c r="E56" s="157">
        <v>510</v>
      </c>
      <c r="F56" s="132"/>
      <c r="G56" s="176">
        <f t="shared" si="0"/>
        <v>16.052880075542966</v>
      </c>
    </row>
    <row r="57" spans="1:7" ht="13.5" customHeight="1">
      <c r="A57" s="110">
        <v>1200</v>
      </c>
      <c r="B57" s="147" t="s">
        <v>105</v>
      </c>
      <c r="C57" s="160">
        <v>2530</v>
      </c>
      <c r="D57" s="27"/>
      <c r="E57" s="157">
        <v>422</v>
      </c>
      <c r="F57" s="132"/>
      <c r="G57" s="176">
        <f t="shared" si="0"/>
        <v>16.679841897233203</v>
      </c>
    </row>
    <row r="58" spans="1:7" ht="13.5" customHeight="1" thickBot="1">
      <c r="A58" s="111">
        <v>1300</v>
      </c>
      <c r="B58" s="148" t="s">
        <v>51</v>
      </c>
      <c r="C58" s="160">
        <v>603</v>
      </c>
      <c r="D58" s="30"/>
      <c r="E58" s="161">
        <v>0</v>
      </c>
      <c r="F58" s="183"/>
      <c r="G58" s="177">
        <f t="shared" si="0"/>
        <v>0</v>
      </c>
    </row>
    <row r="59" spans="1:7" ht="16.5" customHeight="1" thickBot="1">
      <c r="A59" s="1"/>
      <c r="B59" s="5" t="s">
        <v>106</v>
      </c>
      <c r="C59" s="162">
        <f>C58+C57+C54+C45+C42+C36+C35+C30+C22+C18+C16+C7</f>
        <v>793145</v>
      </c>
      <c r="D59" s="184"/>
      <c r="E59" s="185">
        <f>E58+E57+E54+E45+E42+E36+E35+E30+E22+E18+E16+E7</f>
        <v>97294</v>
      </c>
      <c r="F59" s="182"/>
      <c r="G59" s="173">
        <f t="shared" si="0"/>
        <v>12.266861670942891</v>
      </c>
    </row>
    <row r="60" ht="9.75" customHeight="1"/>
    <row r="61" spans="1:2" ht="14.25" customHeight="1">
      <c r="A61" s="203" t="s">
        <v>113</v>
      </c>
      <c r="B61" s="203"/>
    </row>
    <row r="62" spans="1:2" ht="12.75">
      <c r="A62" s="203"/>
      <c r="B62" s="203"/>
    </row>
    <row r="63" spans="1:7" ht="14.25">
      <c r="A63" s="203"/>
      <c r="B63" s="203"/>
      <c r="E63" s="204" t="s">
        <v>123</v>
      </c>
      <c r="F63" s="204"/>
      <c r="G63" s="204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2023-03-10T09:19:04Z</dcterms:modified>
  <cp:category/>
  <cp:version/>
  <cp:contentType/>
  <cp:contentStatus/>
</cp:coreProperties>
</file>