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65" windowWidth="15120" windowHeight="795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Лист1!$6:$8</definedName>
  </definedNames>
  <calcPr calcId="145621"/>
</workbook>
</file>

<file path=xl/calcChain.xml><?xml version="1.0" encoding="utf-8"?>
<calcChain xmlns="http://schemas.openxmlformats.org/spreadsheetml/2006/main">
  <c r="I23" i="1" l="1"/>
  <c r="I13" i="1" s="1"/>
  <c r="I12" i="1" s="1"/>
  <c r="I24" i="1"/>
  <c r="J24" i="1"/>
  <c r="K24" i="1"/>
  <c r="L24" i="1"/>
  <c r="M24" i="1"/>
  <c r="N24" i="1"/>
  <c r="O24" i="1"/>
  <c r="P24" i="1"/>
  <c r="Q24" i="1"/>
  <c r="R24" i="1"/>
  <c r="R21" i="1" s="1"/>
  <c r="S24" i="1"/>
  <c r="T24" i="1"/>
  <c r="T21" i="1" s="1"/>
  <c r="U24" i="1"/>
  <c r="H24" i="1"/>
  <c r="H21" i="1" s="1"/>
  <c r="J23" i="1"/>
  <c r="K23" i="1"/>
  <c r="K13" i="1" s="1"/>
  <c r="L23" i="1"/>
  <c r="L13" i="1" s="1"/>
  <c r="M23" i="1"/>
  <c r="M20" i="1" s="1"/>
  <c r="N23" i="1"/>
  <c r="N13" i="1" s="1"/>
  <c r="O23" i="1"/>
  <c r="O13" i="1" s="1"/>
  <c r="P23" i="1"/>
  <c r="P13" i="1" s="1"/>
  <c r="Q23" i="1"/>
  <c r="Q20" i="1" s="1"/>
  <c r="R23" i="1"/>
  <c r="S23" i="1"/>
  <c r="T23" i="1"/>
  <c r="T13" i="1" s="1"/>
  <c r="U23" i="1"/>
  <c r="U13" i="1" s="1"/>
  <c r="H23" i="1"/>
  <c r="F38" i="1"/>
  <c r="F36" i="1" s="1"/>
  <c r="E38" i="1"/>
  <c r="E36" i="1" s="1"/>
  <c r="D38" i="1"/>
  <c r="C38" i="1" s="1"/>
  <c r="F37" i="1"/>
  <c r="E37" i="1"/>
  <c r="D37" i="1"/>
  <c r="C37" i="1" s="1"/>
  <c r="J13" i="1"/>
  <c r="Q13" i="1"/>
  <c r="R13" i="1"/>
  <c r="S13" i="1"/>
  <c r="H20" i="1"/>
  <c r="H26" i="1"/>
  <c r="D26" i="1"/>
  <c r="U63" i="1"/>
  <c r="T63" i="1"/>
  <c r="T61" i="1" s="1"/>
  <c r="T60" i="1" s="1"/>
  <c r="S63" i="1"/>
  <c r="R63" i="1"/>
  <c r="R61" i="1" s="1"/>
  <c r="R60" i="1" s="1"/>
  <c r="Q63" i="1"/>
  <c r="P63" i="1"/>
  <c r="P61" i="1" s="1"/>
  <c r="P60" i="1" s="1"/>
  <c r="O63" i="1"/>
  <c r="N63" i="1"/>
  <c r="N61" i="1" s="1"/>
  <c r="N60" i="1" s="1"/>
  <c r="M63" i="1"/>
  <c r="L63" i="1"/>
  <c r="L61" i="1" s="1"/>
  <c r="L60" i="1" s="1"/>
  <c r="K63" i="1"/>
  <c r="U61" i="1"/>
  <c r="U60" i="1" s="1"/>
  <c r="S61" i="1"/>
  <c r="S60" i="1" s="1"/>
  <c r="Q61" i="1"/>
  <c r="Q60" i="1" s="1"/>
  <c r="O61" i="1"/>
  <c r="O60" i="1" s="1"/>
  <c r="M61" i="1"/>
  <c r="M60" i="1" s="1"/>
  <c r="K61" i="1"/>
  <c r="K60" i="1" s="1"/>
  <c r="U56" i="1"/>
  <c r="U54" i="1" s="1"/>
  <c r="U53" i="1" s="1"/>
  <c r="T56" i="1"/>
  <c r="S56" i="1"/>
  <c r="S54" i="1" s="1"/>
  <c r="S53" i="1" s="1"/>
  <c r="R56" i="1"/>
  <c r="Q56" i="1"/>
  <c r="Q54" i="1" s="1"/>
  <c r="Q53" i="1" s="1"/>
  <c r="P56" i="1"/>
  <c r="O56" i="1"/>
  <c r="O54" i="1" s="1"/>
  <c r="O53" i="1" s="1"/>
  <c r="N56" i="1"/>
  <c r="M56" i="1"/>
  <c r="M54" i="1" s="1"/>
  <c r="M53" i="1" s="1"/>
  <c r="L56" i="1"/>
  <c r="K56" i="1"/>
  <c r="K54" i="1" s="1"/>
  <c r="K53" i="1" s="1"/>
  <c r="T54" i="1"/>
  <c r="T53" i="1" s="1"/>
  <c r="R54" i="1"/>
  <c r="R53" i="1" s="1"/>
  <c r="P54" i="1"/>
  <c r="P53" i="1" s="1"/>
  <c r="N54" i="1"/>
  <c r="N53" i="1" s="1"/>
  <c r="L54" i="1"/>
  <c r="L53" i="1" s="1"/>
  <c r="U27" i="1"/>
  <c r="U21" i="1" s="1"/>
  <c r="T27" i="1"/>
  <c r="S27" i="1"/>
  <c r="R27" i="1"/>
  <c r="Q27" i="1"/>
  <c r="Q21" i="1" s="1"/>
  <c r="P27" i="1"/>
  <c r="O27" i="1"/>
  <c r="O21" i="1" s="1"/>
  <c r="N27" i="1"/>
  <c r="M27" i="1"/>
  <c r="M21" i="1" s="1"/>
  <c r="L27" i="1"/>
  <c r="K27" i="1"/>
  <c r="K21" i="1" s="1"/>
  <c r="U26" i="1"/>
  <c r="T26" i="1"/>
  <c r="T16" i="1" s="1"/>
  <c r="T15" i="1" s="1"/>
  <c r="S26" i="1"/>
  <c r="R26" i="1"/>
  <c r="R16" i="1" s="1"/>
  <c r="R15" i="1" s="1"/>
  <c r="Q26" i="1"/>
  <c r="P26" i="1"/>
  <c r="P16" i="1" s="1"/>
  <c r="P15" i="1" s="1"/>
  <c r="O26" i="1"/>
  <c r="N26" i="1"/>
  <c r="N16" i="1" s="1"/>
  <c r="N15" i="1" s="1"/>
  <c r="M26" i="1"/>
  <c r="L26" i="1"/>
  <c r="L16" i="1" s="1"/>
  <c r="L15" i="1" s="1"/>
  <c r="K26" i="1"/>
  <c r="R20" i="1"/>
  <c r="S21" i="1"/>
  <c r="P21" i="1"/>
  <c r="N21" i="1"/>
  <c r="L21" i="1"/>
  <c r="U20" i="1"/>
  <c r="S20" i="1"/>
  <c r="P20" i="1"/>
  <c r="N20" i="1"/>
  <c r="L20" i="1"/>
  <c r="U11" i="1"/>
  <c r="T11" i="1"/>
  <c r="S11" i="1"/>
  <c r="R11" i="1"/>
  <c r="Q11" i="1"/>
  <c r="P11" i="1"/>
  <c r="O11" i="1"/>
  <c r="N11" i="1"/>
  <c r="M11" i="1"/>
  <c r="L11" i="1"/>
  <c r="K11" i="1"/>
  <c r="C73" i="1"/>
  <c r="C72" i="1"/>
  <c r="C71" i="1"/>
  <c r="C70" i="1"/>
  <c r="C69" i="1"/>
  <c r="C68" i="1"/>
  <c r="C67" i="1"/>
  <c r="C66" i="1"/>
  <c r="C65" i="1"/>
  <c r="C64" i="1"/>
  <c r="C58" i="1"/>
  <c r="C57" i="1"/>
  <c r="C51" i="1"/>
  <c r="C50" i="1"/>
  <c r="C49" i="1"/>
  <c r="C48" i="1"/>
  <c r="C47" i="1"/>
  <c r="C46" i="1"/>
  <c r="C44" i="1"/>
  <c r="C43" i="1"/>
  <c r="C42" i="1"/>
  <c r="C41" i="1"/>
  <c r="C40" i="1"/>
  <c r="C39" i="1"/>
  <c r="C35" i="1"/>
  <c r="C34" i="1"/>
  <c r="C33" i="1"/>
  <c r="C32" i="1"/>
  <c r="C31" i="1"/>
  <c r="C30" i="1"/>
  <c r="C29" i="1"/>
  <c r="C28" i="1"/>
  <c r="C17" i="1"/>
  <c r="D10" i="1"/>
  <c r="E10" i="1"/>
  <c r="F10" i="1"/>
  <c r="D11" i="1"/>
  <c r="E11" i="1"/>
  <c r="F11" i="1"/>
  <c r="H11" i="1"/>
  <c r="I11" i="1"/>
  <c r="J11" i="1"/>
  <c r="D12" i="1"/>
  <c r="E12" i="1"/>
  <c r="F12" i="1"/>
  <c r="D15" i="1"/>
  <c r="E15" i="1"/>
  <c r="F15" i="1"/>
  <c r="G45" i="1"/>
  <c r="C45" i="1" s="1"/>
  <c r="F26" i="1"/>
  <c r="F20" i="1" s="1"/>
  <c r="J56" i="1"/>
  <c r="J54" i="1" s="1"/>
  <c r="J53" i="1" s="1"/>
  <c r="I56" i="1"/>
  <c r="I54" i="1" s="1"/>
  <c r="I53" i="1" s="1"/>
  <c r="H56" i="1"/>
  <c r="H54" i="1" s="1"/>
  <c r="H53" i="1" s="1"/>
  <c r="G56" i="1"/>
  <c r="G54" i="1" s="1"/>
  <c r="G53" i="1" s="1"/>
  <c r="F56" i="1"/>
  <c r="E56" i="1"/>
  <c r="E54" i="1" s="1"/>
  <c r="E53" i="1" s="1"/>
  <c r="D56" i="1"/>
  <c r="D54" i="1" s="1"/>
  <c r="D53" i="1" s="1"/>
  <c r="D63" i="1"/>
  <c r="D61" i="1" s="1"/>
  <c r="F21" i="1"/>
  <c r="E24" i="1"/>
  <c r="G24" i="1"/>
  <c r="G14" i="1" s="1"/>
  <c r="C14" i="1" s="1"/>
  <c r="E23" i="1"/>
  <c r="C23" i="1" s="1"/>
  <c r="G23" i="1"/>
  <c r="G13" i="1" s="1"/>
  <c r="D24" i="1"/>
  <c r="D23" i="1"/>
  <c r="G27" i="1"/>
  <c r="J27" i="1"/>
  <c r="I27" i="1"/>
  <c r="H27" i="1"/>
  <c r="E27" i="1"/>
  <c r="D27" i="1"/>
  <c r="I26" i="1"/>
  <c r="I16" i="1" s="1"/>
  <c r="I15" i="1" s="1"/>
  <c r="J26" i="1"/>
  <c r="G26" i="1"/>
  <c r="G16" i="1" s="1"/>
  <c r="E26" i="1"/>
  <c r="J63" i="1"/>
  <c r="J61" i="1" s="1"/>
  <c r="J60" i="1" s="1"/>
  <c r="I63" i="1"/>
  <c r="I61" i="1" s="1"/>
  <c r="I60" i="1" s="1"/>
  <c r="H63" i="1"/>
  <c r="H61" i="1" s="1"/>
  <c r="H60" i="1" s="1"/>
  <c r="G63" i="1"/>
  <c r="G61" i="1" s="1"/>
  <c r="G60" i="1" s="1"/>
  <c r="F63" i="1"/>
  <c r="F61" i="1" s="1"/>
  <c r="F60" i="1" s="1"/>
  <c r="E63" i="1"/>
  <c r="Q19" i="1" l="1"/>
  <c r="M19" i="1"/>
  <c r="N19" i="1"/>
  <c r="M13" i="1"/>
  <c r="M12" i="1" s="1"/>
  <c r="D36" i="1"/>
  <c r="C36" i="1" s="1"/>
  <c r="J16" i="1"/>
  <c r="J15" i="1" s="1"/>
  <c r="K20" i="1"/>
  <c r="K19" i="1" s="1"/>
  <c r="O20" i="1"/>
  <c r="O19" i="1" s="1"/>
  <c r="T20" i="1"/>
  <c r="K16" i="1"/>
  <c r="K15" i="1" s="1"/>
  <c r="O16" i="1"/>
  <c r="O15" i="1" s="1"/>
  <c r="S16" i="1"/>
  <c r="S15" i="1" s="1"/>
  <c r="H16" i="1"/>
  <c r="H15" i="1" s="1"/>
  <c r="M16" i="1"/>
  <c r="M15" i="1" s="1"/>
  <c r="Q16" i="1"/>
  <c r="Q15" i="1" s="1"/>
  <c r="U16" i="1"/>
  <c r="U15" i="1" s="1"/>
  <c r="C24" i="1"/>
  <c r="T12" i="1"/>
  <c r="T10" i="1"/>
  <c r="T9" i="1" s="1"/>
  <c r="R12" i="1"/>
  <c r="R10" i="1"/>
  <c r="R9" i="1" s="1"/>
  <c r="P12" i="1"/>
  <c r="P10" i="1"/>
  <c r="P9" i="1" s="1"/>
  <c r="N12" i="1"/>
  <c r="N10" i="1"/>
  <c r="N9" i="1" s="1"/>
  <c r="L12" i="1"/>
  <c r="L10" i="1"/>
  <c r="L9" i="1" s="1"/>
  <c r="J10" i="1"/>
  <c r="J9" i="1" s="1"/>
  <c r="J12" i="1"/>
  <c r="U12" i="1"/>
  <c r="S12" i="1"/>
  <c r="Q12" i="1"/>
  <c r="Q10" i="1"/>
  <c r="Q9" i="1" s="1"/>
  <c r="O12" i="1"/>
  <c r="O10" i="1"/>
  <c r="O9" i="1" s="1"/>
  <c r="K12" i="1"/>
  <c r="K10" i="1"/>
  <c r="K9" i="1" s="1"/>
  <c r="I10" i="1"/>
  <c r="I9" i="1" s="1"/>
  <c r="H13" i="1"/>
  <c r="S19" i="1"/>
  <c r="U19" i="1"/>
  <c r="R19" i="1"/>
  <c r="L19" i="1"/>
  <c r="P19" i="1"/>
  <c r="T19" i="1"/>
  <c r="C63" i="1"/>
  <c r="C26" i="1"/>
  <c r="C27" i="1"/>
  <c r="C56" i="1"/>
  <c r="F9" i="1"/>
  <c r="D9" i="1"/>
  <c r="G12" i="1"/>
  <c r="G11" i="1"/>
  <c r="C11" i="1" s="1"/>
  <c r="I20" i="1"/>
  <c r="E9" i="1"/>
  <c r="E21" i="1"/>
  <c r="F54" i="1"/>
  <c r="F53" i="1" s="1"/>
  <c r="C53" i="1" s="1"/>
  <c r="D21" i="1"/>
  <c r="D60" i="1"/>
  <c r="E61" i="1"/>
  <c r="I21" i="1"/>
  <c r="G20" i="1"/>
  <c r="D20" i="1"/>
  <c r="D19" i="1" s="1"/>
  <c r="F19" i="1"/>
  <c r="J21" i="1"/>
  <c r="J20" i="1"/>
  <c r="E20" i="1"/>
  <c r="E19" i="1" s="1"/>
  <c r="G21" i="1"/>
  <c r="C13" i="1" l="1"/>
  <c r="M10" i="1"/>
  <c r="M9" i="1" s="1"/>
  <c r="U10" i="1"/>
  <c r="U9" i="1" s="1"/>
  <c r="S10" i="1"/>
  <c r="S9" i="1" s="1"/>
  <c r="H12" i="1"/>
  <c r="C12" i="1" s="1"/>
  <c r="H10" i="1"/>
  <c r="H9" i="1" s="1"/>
  <c r="E60" i="1"/>
  <c r="C60" i="1" s="1"/>
  <c r="C61" i="1"/>
  <c r="G15" i="1"/>
  <c r="C15" i="1" s="1"/>
  <c r="C16" i="1"/>
  <c r="C54" i="1"/>
  <c r="G10" i="1"/>
  <c r="I19" i="1"/>
  <c r="H19" i="1"/>
  <c r="J19" i="1"/>
  <c r="G19" i="1"/>
  <c r="C21" i="1"/>
  <c r="C20" i="1"/>
  <c r="C10" i="1" l="1"/>
  <c r="G9" i="1"/>
  <c r="C9" i="1" s="1"/>
  <c r="C19" i="1"/>
</calcChain>
</file>

<file path=xl/sharedStrings.xml><?xml version="1.0" encoding="utf-8"?>
<sst xmlns="http://schemas.openxmlformats.org/spreadsheetml/2006/main" count="81" uniqueCount="51">
  <si>
    <t>№ строки</t>
  </si>
  <si>
    <t>Наименование мероприятия/Источники расходов на финансирование</t>
  </si>
  <si>
    <t>Объёмы расходов на выполнение мероприятия за счёт всех источников ресурсного обеспечения, руб.</t>
  </si>
  <si>
    <t>Номера целевых показателей, на достижение которых направлены мероприятия</t>
  </si>
  <si>
    <t>всего</t>
  </si>
  <si>
    <t>местный бюджет</t>
  </si>
  <si>
    <t>областной бюджет</t>
  </si>
  <si>
    <t>Капитальные вложения</t>
  </si>
  <si>
    <t>Прочие нужды</t>
  </si>
  <si>
    <t>1. Прочие нужды</t>
  </si>
  <si>
    <t>Местный бюджет</t>
  </si>
  <si>
    <t>Областной бюджет</t>
  </si>
  <si>
    <t>2. Прочие нужды</t>
  </si>
  <si>
    <t>3. Прочие нужды</t>
  </si>
  <si>
    <r>
      <t xml:space="preserve">ВСЕГО ПО </t>
    </r>
    <r>
      <rPr>
        <b/>
        <sz val="14"/>
        <color indexed="8"/>
        <rFont val="Times New Roman"/>
        <family val="1"/>
        <charset val="204"/>
      </rPr>
      <t xml:space="preserve">муниципальной  </t>
    </r>
    <r>
      <rPr>
        <b/>
        <sz val="10"/>
        <color indexed="8"/>
        <rFont val="Times New Roman"/>
        <family val="1"/>
        <charset val="204"/>
      </rPr>
      <t>ПРОГРАММЕ, В ТОМ ЧИСЛЕ</t>
    </r>
  </si>
  <si>
    <t>ВСЕГО ПО ПОДПРОГРАММЕ 1, В ТОМ ЧИСЛЕ</t>
  </si>
  <si>
    <t>Капитальные вложения, В ТОМ ЧИСЛЕ</t>
  </si>
  <si>
    <r>
      <rPr>
        <b/>
        <sz val="10"/>
        <color indexed="8"/>
        <rFont val="Times New Roman"/>
        <family val="1"/>
        <charset val="204"/>
      </rPr>
      <t>Мероприятие 1</t>
    </r>
    <r>
      <rPr>
        <sz val="10"/>
        <color indexed="8"/>
        <rFont val="Times New Roman"/>
        <family val="1"/>
        <charset val="204"/>
      </rPr>
      <t xml:space="preserve">
Содержание автомобильных дорог общего пользования и сооружений на них</t>
    </r>
  </si>
  <si>
    <r>
      <rPr>
        <b/>
        <sz val="10"/>
        <color indexed="8"/>
        <rFont val="Times New Roman"/>
        <family val="1"/>
        <charset val="204"/>
      </rPr>
      <t>Мероприятие 3</t>
    </r>
    <r>
      <rPr>
        <sz val="10"/>
        <color indexed="8"/>
        <rFont val="Times New Roman"/>
        <family val="1"/>
        <charset val="204"/>
      </rPr>
      <t xml:space="preserve">
Разработка проектной документации </t>
    </r>
  </si>
  <si>
    <r>
      <t>Мероприятие 6</t>
    </r>
    <r>
      <rPr>
        <sz val="10"/>
        <color indexed="8"/>
        <rFont val="Times New Roman"/>
        <family val="1"/>
        <charset val="204"/>
      </rPr>
      <t xml:space="preserve"> 
Погашение кредиторской задолженности прошлых лет</t>
    </r>
  </si>
  <si>
    <r>
      <rPr>
        <b/>
        <sz val="10"/>
        <color indexed="8"/>
        <rFont val="Times New Roman"/>
        <family val="1"/>
        <charset val="204"/>
      </rPr>
      <t>Мероприятие 5</t>
    </r>
    <r>
      <rPr>
        <sz val="10"/>
        <color indexed="8"/>
        <rFont val="Times New Roman"/>
        <family val="1"/>
        <charset val="204"/>
      </rPr>
      <t xml:space="preserve">
Организация мероприятий по приведению в удовлетворительное состояние дворовых территорий</t>
    </r>
  </si>
  <si>
    <r>
      <rPr>
        <b/>
        <sz val="10"/>
        <color indexed="8"/>
        <rFont val="Times New Roman"/>
        <family val="1"/>
        <charset val="204"/>
      </rPr>
      <t xml:space="preserve">Мероприятие 4. </t>
    </r>
    <r>
      <rPr>
        <sz val="10"/>
        <color indexed="8"/>
        <rFont val="Times New Roman"/>
        <family val="1"/>
        <charset val="204"/>
      </rPr>
      <t xml:space="preserve">
Осуществление мероприятий по повышению уровня обучения правильному поведению на улично-дорожной сети детей и подростков</t>
    </r>
  </si>
  <si>
    <r>
      <rPr>
        <b/>
        <sz val="10"/>
        <color indexed="8"/>
        <rFont val="Times New Roman"/>
        <family val="1"/>
        <charset val="204"/>
      </rPr>
      <t>Мероприятие 2.</t>
    </r>
    <r>
      <rPr>
        <sz val="10"/>
        <color indexed="8"/>
        <rFont val="Times New Roman"/>
        <family val="1"/>
        <charset val="204"/>
      </rPr>
      <t xml:space="preserve">
Осуществление мероприятий по совершенствованию системы организации дорожного движения</t>
    </r>
  </si>
  <si>
    <r>
      <rPr>
        <b/>
        <sz val="10"/>
        <color indexed="8"/>
        <rFont val="Times New Roman"/>
        <family val="1"/>
        <charset val="204"/>
      </rPr>
      <t xml:space="preserve">Мероприятие 1. </t>
    </r>
    <r>
      <rPr>
        <sz val="10"/>
        <color indexed="8"/>
        <rFont val="Times New Roman"/>
        <family val="1"/>
        <charset val="204"/>
      </rPr>
      <t xml:space="preserve">
Осуществление мероприятий по повышению уровня защищенности участников дорожного движения         </t>
    </r>
  </si>
  <si>
    <t>ВСЕГО ПО ПОДПРОГРАММЕ 3, В ТОМ ЧИСЛЕ</t>
  </si>
  <si>
    <r>
      <rPr>
        <b/>
        <sz val="10"/>
        <color indexed="8"/>
        <rFont val="Times New Roman"/>
        <family val="1"/>
        <charset val="204"/>
      </rPr>
      <t>Мероприятие 4</t>
    </r>
    <r>
      <rPr>
        <sz val="10"/>
        <color indexed="8"/>
        <rFont val="Times New Roman"/>
        <family val="1"/>
        <charset val="204"/>
      </rPr>
      <t xml:space="preserve">
Проведение технического учета и паспортизация автомобильных дорог, находящихся в муниципальной собственности городского округа Нижняя Салда</t>
    </r>
  </si>
  <si>
    <r>
      <rPr>
        <b/>
        <sz val="10"/>
        <color indexed="8"/>
        <rFont val="Times New Roman"/>
        <family val="1"/>
        <charset val="204"/>
      </rPr>
      <t>Мероприятие 2</t>
    </r>
    <r>
      <rPr>
        <sz val="10"/>
        <color indexed="8"/>
        <rFont val="Times New Roman"/>
        <family val="1"/>
        <charset val="204"/>
      </rPr>
      <t xml:space="preserve">
Капитальный ремонт и ремонт автомобильных дорог общего пользования и сооружения на них</t>
    </r>
  </si>
  <si>
    <t>Всего по направлению «Прочие нужды», в том числе местный бюджет</t>
  </si>
  <si>
    <t>ВСЕГО ПО ПОДПРОГРАММЕ 2, В ТОМ ЧИСЛЕ</t>
  </si>
  <si>
    <t>4-7</t>
  </si>
  <si>
    <t>4-7,
9-11</t>
  </si>
  <si>
    <t>20-33</t>
  </si>
  <si>
    <r>
      <rPr>
        <b/>
        <sz val="10"/>
        <color indexed="8"/>
        <rFont val="Times New Roman"/>
        <family val="1"/>
        <charset val="204"/>
      </rPr>
      <t xml:space="preserve">Мероприятие 1. </t>
    </r>
    <r>
      <rPr>
        <sz val="10"/>
        <color indexed="8"/>
        <rFont val="Times New Roman"/>
        <family val="1"/>
        <charset val="204"/>
      </rPr>
      <t xml:space="preserve">
Приобретение дорожностроительной техники</t>
    </r>
  </si>
  <si>
    <t>37-40</t>
  </si>
  <si>
    <t>43-47</t>
  </si>
  <si>
    <t xml:space="preserve">37-40,
43-47,
55,
58-59
</t>
  </si>
  <si>
    <t>58-59</t>
  </si>
  <si>
    <t>План мероприятий по выполнению муниципальной программы
 городского округа Нижняя Салда</t>
  </si>
  <si>
    <t>«Развитие транспорта и  дорожного хозяйства в городском округе 
Нижняя Салда  до 2031 года»</t>
  </si>
  <si>
    <t>Приложение № 2  к муниципальной программе  «Развитие транспорта и дорожного хозяйства в городском округе Нижняя Салда до 2031 года»</t>
  </si>
  <si>
    <t>Приложение № 2  
к постановлению администрации городского округа Нижняя Салда от ___________№______ "О внесении изменений в муниципальную программу «Развитие транспорта и дорожного хозяйства в городском округе Нижняя Салда до 2031 года», утвержденную  постановлением администрации городского округа Нижняя Салда от 31.12.2013 № 1352"</t>
  </si>
  <si>
    <t>Подпрограмма 1 «Развитие дорожного хозяйства в городском округе Нижняя Салда на 2014-2031 годы»</t>
  </si>
  <si>
    <t>Подпрограмма 2 «Развитие транспортного комплекса в городском округе Нижняя Салда на 2014-2031 годы»</t>
  </si>
  <si>
    <r>
      <t>Подпрограмма 3 «Повышение безопасности дорожного движения на территории городского округа Нижняя Салда до 2031 года»</t>
    </r>
    <r>
      <rPr>
        <b/>
        <sz val="11"/>
        <color indexed="8"/>
        <rFont val="Times New Roman"/>
        <family val="1"/>
        <charset val="204"/>
      </rPr>
      <t xml:space="preserve">   </t>
    </r>
  </si>
  <si>
    <r>
      <rPr>
        <b/>
        <sz val="10"/>
        <color indexed="8"/>
        <rFont val="Times New Roman"/>
        <family val="1"/>
        <charset val="204"/>
      </rPr>
      <t xml:space="preserve">Мероприятие 5 </t>
    </r>
    <r>
      <rPr>
        <sz val="10"/>
        <color indexed="8"/>
        <rFont val="Times New Roman"/>
        <family val="1"/>
        <charset val="204"/>
      </rPr>
      <t xml:space="preserve">
Капитальный ремонт улицы Парижской Коммуны в городском округе Нижняя Салда</t>
    </r>
  </si>
  <si>
    <r>
      <rPr>
        <b/>
        <sz val="10"/>
        <color indexed="8"/>
        <rFont val="Times New Roman"/>
        <family val="1"/>
        <charset val="204"/>
      </rPr>
      <t>Мероприятие 6</t>
    </r>
    <r>
      <rPr>
        <sz val="10"/>
        <color indexed="8"/>
        <rFont val="Times New Roman"/>
        <family val="1"/>
        <charset val="204"/>
      </rPr>
      <t xml:space="preserve">
Содержание и ремонт тротуаров</t>
    </r>
  </si>
  <si>
    <r>
      <rPr>
        <b/>
        <sz val="10"/>
        <color indexed="8"/>
        <rFont val="Times New Roman"/>
        <family val="1"/>
        <charset val="204"/>
      </rPr>
      <t xml:space="preserve">Мероприятие 7 </t>
    </r>
    <r>
      <rPr>
        <sz val="10"/>
        <color indexed="8"/>
        <rFont val="Times New Roman"/>
        <family val="1"/>
        <charset val="204"/>
      </rPr>
      <t xml:space="preserve">
Погашение кредиторской задолженности прошлых лет</t>
    </r>
  </si>
  <si>
    <r>
      <rPr>
        <b/>
        <sz val="10"/>
        <color indexed="8"/>
        <rFont val="Times New Roman"/>
        <family val="1"/>
        <charset val="204"/>
      </rPr>
      <t xml:space="preserve">Мероприятие 8 </t>
    </r>
    <r>
      <rPr>
        <sz val="10"/>
        <color indexed="8"/>
        <rFont val="Times New Roman"/>
        <family val="1"/>
        <charset val="204"/>
      </rPr>
      <t xml:space="preserve">
Организация транспортного обслуживания населения
</t>
    </r>
  </si>
  <si>
    <r>
      <rPr>
        <b/>
        <sz val="10"/>
        <color indexed="8"/>
        <rFont val="Times New Roman"/>
        <family val="1"/>
        <charset val="204"/>
      </rPr>
      <t xml:space="preserve">Мероприятие 9 </t>
    </r>
    <r>
      <rPr>
        <sz val="10"/>
        <color indexed="8"/>
        <rFont val="Times New Roman"/>
        <family val="1"/>
        <charset val="204"/>
      </rPr>
      <t xml:space="preserve">
Реконструкция, ул. Фрунзе </t>
    </r>
  </si>
  <si>
    <r>
      <rPr>
        <b/>
        <sz val="10"/>
        <color indexed="8"/>
        <rFont val="Times New Roman"/>
        <family val="1"/>
        <charset val="204"/>
      </rPr>
      <t>Мероприятие 10</t>
    </r>
    <r>
      <rPr>
        <sz val="10"/>
        <color indexed="8"/>
        <rFont val="Times New Roman"/>
        <family val="1"/>
        <charset val="204"/>
      </rPr>
      <t xml:space="preserve">
Оказание услуг по осуществлению функций ведения технического надзора и строительного контроля при выполнении работ по реконструкции ул. Фрунзе городского округа Нижняя Салда</t>
    </r>
  </si>
  <si>
    <r>
      <rPr>
        <b/>
        <sz val="10"/>
        <color indexed="8"/>
        <rFont val="Times New Roman"/>
        <family val="1"/>
        <charset val="204"/>
      </rPr>
      <t xml:space="preserve">Мероприятие 11 </t>
    </r>
    <r>
      <rPr>
        <sz val="10"/>
        <color indexed="8"/>
        <rFont val="Times New Roman"/>
        <family val="1"/>
        <charset val="204"/>
      </rPr>
      <t xml:space="preserve">
Обследование и ремонт автомобильного моста через р. Салда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</si>
</sst>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0.00;[Red]0.00"/>
    <numFmt numFmtId="166" formatCode="#,##0.00;[Red]#,##0.00"/>
  </numFmts>
  <fonts count="13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0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textRotation="90" wrapText="1"/>
    </xf>
    <xf numFmtId="2" fontId="2" fillId="2" borderId="1" xfId="0" applyNumberFormat="1" applyFont="1" applyFill="1" applyBorder="1" applyAlignment="1">
      <alignment horizontal="center" vertical="center" textRotation="90" wrapText="1"/>
    </xf>
    <xf numFmtId="2" fontId="3" fillId="2" borderId="1" xfId="0" applyNumberFormat="1" applyFont="1" applyFill="1" applyBorder="1" applyAlignment="1">
      <alignment horizontal="center" vertical="center" textRotation="90" wrapText="1"/>
    </xf>
    <xf numFmtId="2" fontId="3" fillId="0" borderId="1" xfId="0" applyNumberFormat="1" applyFont="1" applyBorder="1" applyAlignment="1">
      <alignment horizontal="center" vertical="center" textRotation="90" wrapText="1"/>
    </xf>
    <xf numFmtId="4" fontId="7" fillId="2" borderId="1" xfId="1" applyNumberFormat="1" applyFont="1" applyFill="1" applyBorder="1" applyAlignment="1">
      <alignment horizontal="center" vertical="center" textRotation="90" wrapText="1"/>
    </xf>
    <xf numFmtId="4" fontId="3" fillId="2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4" fontId="3" fillId="0" borderId="1" xfId="0" applyNumberFormat="1" applyFont="1" applyBorder="1" applyAlignment="1">
      <alignment horizontal="center" vertical="center" textRotation="90" wrapText="1"/>
    </xf>
    <xf numFmtId="4" fontId="9" fillId="2" borderId="1" xfId="0" applyNumberFormat="1" applyFont="1" applyFill="1" applyBorder="1" applyAlignment="1">
      <alignment horizontal="center" vertical="center" textRotation="90" wrapText="1"/>
    </xf>
    <xf numFmtId="4" fontId="7" fillId="0" borderId="1" xfId="0" applyNumberFormat="1" applyFont="1" applyBorder="1" applyAlignment="1">
      <alignment horizontal="center" vertical="center" textRotation="90" wrapText="1"/>
    </xf>
    <xf numFmtId="4" fontId="3" fillId="2" borderId="1" xfId="1" applyNumberFormat="1" applyFont="1" applyFill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center" textRotation="90" wrapText="1"/>
    </xf>
    <xf numFmtId="4" fontId="2" fillId="0" borderId="1" xfId="0" applyNumberFormat="1" applyFont="1" applyBorder="1" applyAlignment="1">
      <alignment horizontal="center" vertical="center" textRotation="90" wrapText="1"/>
    </xf>
    <xf numFmtId="0" fontId="0" fillId="0" borderId="0" xfId="0" applyFill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4" fontId="3" fillId="0" borderId="1" xfId="0" applyNumberFormat="1" applyFont="1" applyFill="1" applyBorder="1" applyAlignment="1">
      <alignment horizontal="center" vertical="center" textRotation="90" wrapText="1"/>
    </xf>
    <xf numFmtId="165" fontId="3" fillId="0" borderId="1" xfId="0" applyNumberFormat="1" applyFont="1" applyFill="1" applyBorder="1" applyAlignment="1">
      <alignment horizontal="center" vertical="center" textRotation="90" wrapText="1"/>
    </xf>
    <xf numFmtId="166" fontId="3" fillId="0" borderId="1" xfId="0" applyNumberFormat="1" applyFont="1" applyFill="1" applyBorder="1" applyAlignment="1">
      <alignment horizontal="center" vertical="center" textRotation="90" wrapText="1"/>
    </xf>
    <xf numFmtId="2" fontId="3" fillId="0" borderId="1" xfId="0" applyNumberFormat="1" applyFont="1" applyFill="1" applyBorder="1" applyAlignment="1">
      <alignment horizontal="center" vertical="center" textRotation="90" wrapText="1"/>
    </xf>
    <xf numFmtId="4" fontId="3" fillId="0" borderId="1" xfId="1" applyNumberFormat="1" applyFont="1" applyFill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vertical="top" wrapText="1"/>
    </xf>
    <xf numFmtId="0" fontId="12" fillId="0" borderId="0" xfId="0" applyFont="1" applyAlignment="1">
      <alignment horizontal="left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vertical="top" wrapText="1"/>
    </xf>
    <xf numFmtId="0" fontId="2" fillId="2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6" fillId="2" borderId="1" xfId="0" applyFont="1" applyFill="1" applyBorder="1" applyAlignment="1">
      <alignment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73"/>
  <sheetViews>
    <sheetView tabSelected="1" topLeftCell="A51" workbookViewId="0">
      <selection activeCell="D16" sqref="D16:U16"/>
    </sheetView>
  </sheetViews>
  <sheetFormatPr defaultRowHeight="15" x14ac:dyDescent="0.25"/>
  <cols>
    <col min="1" max="1" width="6.5703125" customWidth="1"/>
    <col min="2" max="2" width="20.28515625" customWidth="1"/>
    <col min="3" max="3" width="11.28515625" customWidth="1"/>
    <col min="4" max="5" width="10" customWidth="1"/>
    <col min="6" max="6" width="9.85546875" customWidth="1"/>
    <col min="7" max="7" width="9.7109375" style="34" customWidth="1"/>
    <col min="8" max="8" width="8.42578125" customWidth="1"/>
    <col min="9" max="9" width="9.42578125" customWidth="1"/>
    <col min="10" max="10" width="8.42578125" customWidth="1"/>
  </cols>
  <sheetData>
    <row r="1" spans="1:22" ht="123.75" customHeight="1" x14ac:dyDescent="0.25">
      <c r="I1" s="19"/>
      <c r="J1" s="19"/>
      <c r="K1" s="19"/>
      <c r="L1" s="19"/>
      <c r="M1" s="19"/>
      <c r="N1" s="19"/>
      <c r="O1" s="19"/>
      <c r="P1" s="19"/>
      <c r="Q1" s="47" t="s">
        <v>40</v>
      </c>
      <c r="R1" s="47"/>
      <c r="S1" s="47"/>
      <c r="T1" s="47"/>
      <c r="U1" s="47"/>
      <c r="V1" s="47"/>
    </row>
    <row r="2" spans="1:22" ht="52.5" customHeight="1" x14ac:dyDescent="0.25">
      <c r="I2" s="19"/>
      <c r="K2" s="19"/>
      <c r="L2" s="19"/>
      <c r="M2" s="19"/>
      <c r="N2" s="19"/>
      <c r="O2" s="19"/>
      <c r="P2" s="19"/>
      <c r="Q2" s="47" t="s">
        <v>39</v>
      </c>
      <c r="R2" s="47"/>
      <c r="S2" s="47"/>
      <c r="T2" s="47"/>
      <c r="U2" s="47"/>
      <c r="V2" s="47"/>
    </row>
    <row r="3" spans="1:22" ht="30" customHeight="1" x14ac:dyDescent="0.25">
      <c r="B3" s="51" t="s">
        <v>37</v>
      </c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</row>
    <row r="4" spans="1:22" ht="29.25" customHeight="1" x14ac:dyDescent="0.25">
      <c r="B4" s="51" t="s">
        <v>38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</row>
    <row r="6" spans="1:22" ht="135" customHeight="1" x14ac:dyDescent="0.25">
      <c r="A6" s="44" t="s">
        <v>0</v>
      </c>
      <c r="B6" s="44" t="s">
        <v>1</v>
      </c>
      <c r="C6" s="48" t="s">
        <v>2</v>
      </c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50"/>
      <c r="V6" s="44" t="s">
        <v>3</v>
      </c>
    </row>
    <row r="7" spans="1:22" x14ac:dyDescent="0.25">
      <c r="A7" s="45"/>
      <c r="B7" s="45"/>
      <c r="C7" s="15" t="s">
        <v>4</v>
      </c>
      <c r="D7" s="15">
        <v>2014</v>
      </c>
      <c r="E7" s="15">
        <v>2015</v>
      </c>
      <c r="F7" s="15">
        <v>2016</v>
      </c>
      <c r="G7" s="35">
        <v>2017</v>
      </c>
      <c r="H7" s="15">
        <v>2018</v>
      </c>
      <c r="I7" s="15">
        <v>2019</v>
      </c>
      <c r="J7" s="15">
        <v>2020</v>
      </c>
      <c r="K7" s="20">
        <v>2021</v>
      </c>
      <c r="L7" s="20">
        <v>2022</v>
      </c>
      <c r="M7" s="20">
        <v>2023</v>
      </c>
      <c r="N7" s="20">
        <v>2024</v>
      </c>
      <c r="O7" s="20">
        <v>2025</v>
      </c>
      <c r="P7" s="20">
        <v>2026</v>
      </c>
      <c r="Q7" s="20">
        <v>2027</v>
      </c>
      <c r="R7" s="20">
        <v>2028</v>
      </c>
      <c r="S7" s="20">
        <v>2029</v>
      </c>
      <c r="T7" s="20">
        <v>2030</v>
      </c>
      <c r="U7" s="20">
        <v>2031</v>
      </c>
      <c r="V7" s="45"/>
    </row>
    <row r="8" spans="1:22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36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2">
        <v>13</v>
      </c>
      <c r="N8" s="12">
        <v>14</v>
      </c>
      <c r="O8" s="12">
        <v>15</v>
      </c>
      <c r="P8" s="12">
        <v>16</v>
      </c>
      <c r="Q8" s="12">
        <v>17</v>
      </c>
      <c r="R8" s="12">
        <v>18</v>
      </c>
      <c r="S8" s="12">
        <v>19</v>
      </c>
      <c r="T8" s="12">
        <v>20</v>
      </c>
      <c r="U8" s="12">
        <v>21</v>
      </c>
      <c r="V8" s="12">
        <v>22</v>
      </c>
    </row>
    <row r="9" spans="1:22" s="1" customFormat="1" ht="70.5" x14ac:dyDescent="0.25">
      <c r="A9" s="2">
        <v>1</v>
      </c>
      <c r="B9" s="7" t="s">
        <v>14</v>
      </c>
      <c r="C9" s="21">
        <f t="shared" ref="C9:C14" si="0">SUM(D9:U9)</f>
        <v>308367017.10000002</v>
      </c>
      <c r="D9" s="21">
        <f>D10+D11</f>
        <v>10794100</v>
      </c>
      <c r="E9" s="21">
        <f t="shared" ref="E9:U9" si="1">E10+E11</f>
        <v>22842533</v>
      </c>
      <c r="F9" s="21">
        <f>F10+F11</f>
        <v>53660373.090000004</v>
      </c>
      <c r="G9" s="37">
        <f t="shared" si="1"/>
        <v>95007445.00999999</v>
      </c>
      <c r="H9" s="21">
        <f>H10+H11</f>
        <v>29287968</v>
      </c>
      <c r="I9" s="21">
        <f t="shared" si="1"/>
        <v>29287968</v>
      </c>
      <c r="J9" s="21">
        <f t="shared" si="1"/>
        <v>21072650</v>
      </c>
      <c r="K9" s="21">
        <f t="shared" si="1"/>
        <v>4596360</v>
      </c>
      <c r="L9" s="21">
        <f t="shared" si="1"/>
        <v>4596360</v>
      </c>
      <c r="M9" s="21">
        <f t="shared" si="1"/>
        <v>4596360</v>
      </c>
      <c r="N9" s="21">
        <f t="shared" si="1"/>
        <v>4596360</v>
      </c>
      <c r="O9" s="21">
        <f t="shared" si="1"/>
        <v>4596360</v>
      </c>
      <c r="P9" s="21">
        <f t="shared" si="1"/>
        <v>4596360</v>
      </c>
      <c r="Q9" s="21">
        <f t="shared" si="1"/>
        <v>4596360</v>
      </c>
      <c r="R9" s="21">
        <f t="shared" si="1"/>
        <v>4596360</v>
      </c>
      <c r="S9" s="21">
        <f t="shared" si="1"/>
        <v>4596360</v>
      </c>
      <c r="T9" s="21">
        <f t="shared" si="1"/>
        <v>4596360</v>
      </c>
      <c r="U9" s="21">
        <f t="shared" si="1"/>
        <v>450380</v>
      </c>
      <c r="V9" s="8"/>
    </row>
    <row r="10" spans="1:22" s="1" customFormat="1" ht="70.5" x14ac:dyDescent="0.25">
      <c r="A10" s="2">
        <v>2</v>
      </c>
      <c r="B10" s="9" t="s">
        <v>5</v>
      </c>
      <c r="C10" s="21">
        <f t="shared" si="0"/>
        <v>218573417.09999999</v>
      </c>
      <c r="D10" s="21">
        <f>D13+D16</f>
        <v>10794100</v>
      </c>
      <c r="E10" s="21">
        <f t="shared" ref="E10:U11" si="2">E13+E16</f>
        <v>22842533</v>
      </c>
      <c r="F10" s="21">
        <f>F13+F16</f>
        <v>23660373.09</v>
      </c>
      <c r="G10" s="37">
        <f>G13+G16</f>
        <v>35213845.009999998</v>
      </c>
      <c r="H10" s="21">
        <f t="shared" si="2"/>
        <v>29287968</v>
      </c>
      <c r="I10" s="21">
        <f t="shared" si="2"/>
        <v>29287968</v>
      </c>
      <c r="J10" s="21">
        <f t="shared" si="2"/>
        <v>21072650</v>
      </c>
      <c r="K10" s="21">
        <f t="shared" si="2"/>
        <v>4596360</v>
      </c>
      <c r="L10" s="21">
        <f t="shared" si="2"/>
        <v>4596360</v>
      </c>
      <c r="M10" s="21">
        <f t="shared" si="2"/>
        <v>4596360</v>
      </c>
      <c r="N10" s="21">
        <f t="shared" si="2"/>
        <v>4596360</v>
      </c>
      <c r="O10" s="21">
        <f t="shared" si="2"/>
        <v>4596360</v>
      </c>
      <c r="P10" s="21">
        <f t="shared" si="2"/>
        <v>4596360</v>
      </c>
      <c r="Q10" s="21">
        <f t="shared" si="2"/>
        <v>4596360</v>
      </c>
      <c r="R10" s="21">
        <f t="shared" si="2"/>
        <v>4596360</v>
      </c>
      <c r="S10" s="21">
        <f t="shared" si="2"/>
        <v>4596360</v>
      </c>
      <c r="T10" s="21">
        <f t="shared" si="2"/>
        <v>4596360</v>
      </c>
      <c r="U10" s="21">
        <f t="shared" si="2"/>
        <v>450380</v>
      </c>
      <c r="V10" s="3"/>
    </row>
    <row r="11" spans="1:22" s="1" customFormat="1" ht="64.5" x14ac:dyDescent="0.25">
      <c r="A11" s="2">
        <v>3</v>
      </c>
      <c r="B11" s="9" t="s">
        <v>6</v>
      </c>
      <c r="C11" s="21">
        <f t="shared" si="0"/>
        <v>89793600</v>
      </c>
      <c r="D11" s="22">
        <f>D14+D17</f>
        <v>0</v>
      </c>
      <c r="E11" s="22">
        <f t="shared" ref="E11:J11" si="3">E14+E17</f>
        <v>0</v>
      </c>
      <c r="F11" s="21">
        <f t="shared" si="3"/>
        <v>30000000</v>
      </c>
      <c r="G11" s="37">
        <f t="shared" si="3"/>
        <v>59793600</v>
      </c>
      <c r="H11" s="22">
        <f t="shared" si="3"/>
        <v>0</v>
      </c>
      <c r="I11" s="22">
        <f t="shared" si="3"/>
        <v>0</v>
      </c>
      <c r="J11" s="22">
        <f t="shared" si="3"/>
        <v>0</v>
      </c>
      <c r="K11" s="22">
        <f t="shared" si="2"/>
        <v>0</v>
      </c>
      <c r="L11" s="22">
        <f t="shared" si="2"/>
        <v>0</v>
      </c>
      <c r="M11" s="22">
        <f t="shared" si="2"/>
        <v>0</v>
      </c>
      <c r="N11" s="22">
        <f t="shared" si="2"/>
        <v>0</v>
      </c>
      <c r="O11" s="22">
        <f t="shared" si="2"/>
        <v>0</v>
      </c>
      <c r="P11" s="22">
        <f t="shared" si="2"/>
        <v>0</v>
      </c>
      <c r="Q11" s="22">
        <f t="shared" si="2"/>
        <v>0</v>
      </c>
      <c r="R11" s="22">
        <f t="shared" si="2"/>
        <v>0</v>
      </c>
      <c r="S11" s="22">
        <f t="shared" si="2"/>
        <v>0</v>
      </c>
      <c r="T11" s="22">
        <f t="shared" si="2"/>
        <v>0</v>
      </c>
      <c r="U11" s="22">
        <f t="shared" si="2"/>
        <v>0</v>
      </c>
      <c r="V11" s="3"/>
    </row>
    <row r="12" spans="1:22" ht="70.5" x14ac:dyDescent="0.25">
      <c r="A12" s="2">
        <v>4</v>
      </c>
      <c r="B12" s="4" t="s">
        <v>16</v>
      </c>
      <c r="C12" s="21">
        <f t="shared" si="0"/>
        <v>156161767.84999999</v>
      </c>
      <c r="D12" s="21">
        <f>D13+D14</f>
        <v>0</v>
      </c>
      <c r="E12" s="21">
        <f t="shared" ref="E12:U12" si="4">E13+E14</f>
        <v>0</v>
      </c>
      <c r="F12" s="21">
        <f>F13+F14</f>
        <v>33210776</v>
      </c>
      <c r="G12" s="37">
        <f>G13+G14</f>
        <v>62940651.850000001</v>
      </c>
      <c r="H12" s="21">
        <f>H13+H14</f>
        <v>4500000</v>
      </c>
      <c r="I12" s="21">
        <f>I13+I14</f>
        <v>4500000</v>
      </c>
      <c r="J12" s="21">
        <f t="shared" si="4"/>
        <v>4596360</v>
      </c>
      <c r="K12" s="21">
        <f t="shared" si="4"/>
        <v>4596360</v>
      </c>
      <c r="L12" s="21">
        <f t="shared" si="4"/>
        <v>4596360</v>
      </c>
      <c r="M12" s="21">
        <f t="shared" si="4"/>
        <v>4596360</v>
      </c>
      <c r="N12" s="21">
        <f t="shared" si="4"/>
        <v>4596360</v>
      </c>
      <c r="O12" s="21">
        <f t="shared" si="4"/>
        <v>4596360</v>
      </c>
      <c r="P12" s="21">
        <f t="shared" si="4"/>
        <v>4596360</v>
      </c>
      <c r="Q12" s="21">
        <f t="shared" si="4"/>
        <v>4596360</v>
      </c>
      <c r="R12" s="21">
        <f t="shared" si="4"/>
        <v>4596360</v>
      </c>
      <c r="S12" s="21">
        <f t="shared" si="4"/>
        <v>4596360</v>
      </c>
      <c r="T12" s="21">
        <f t="shared" si="4"/>
        <v>4596360</v>
      </c>
      <c r="U12" s="21">
        <f t="shared" si="4"/>
        <v>450380</v>
      </c>
      <c r="V12" s="3"/>
    </row>
    <row r="13" spans="1:22" ht="64.5" x14ac:dyDescent="0.25">
      <c r="A13" s="2">
        <v>5</v>
      </c>
      <c r="B13" s="9" t="s">
        <v>5</v>
      </c>
      <c r="C13" s="21">
        <f t="shared" si="0"/>
        <v>66368167.850000001</v>
      </c>
      <c r="D13" s="22">
        <v>0</v>
      </c>
      <c r="E13" s="22">
        <v>0</v>
      </c>
      <c r="F13" s="21">
        <v>3210776</v>
      </c>
      <c r="G13" s="37">
        <f>G23</f>
        <v>3147051.85</v>
      </c>
      <c r="H13" s="37">
        <f t="shared" ref="H13:U13" si="5">H23</f>
        <v>4500000</v>
      </c>
      <c r="I13" s="37">
        <f>I23</f>
        <v>4500000</v>
      </c>
      <c r="J13" s="37">
        <f t="shared" si="5"/>
        <v>4596360</v>
      </c>
      <c r="K13" s="37">
        <f t="shared" si="5"/>
        <v>4596360</v>
      </c>
      <c r="L13" s="37">
        <f t="shared" si="5"/>
        <v>4596360</v>
      </c>
      <c r="M13" s="37">
        <f t="shared" si="5"/>
        <v>4596360</v>
      </c>
      <c r="N13" s="37">
        <f t="shared" si="5"/>
        <v>4596360</v>
      </c>
      <c r="O13" s="37">
        <f t="shared" si="5"/>
        <v>4596360</v>
      </c>
      <c r="P13" s="37">
        <f t="shared" si="5"/>
        <v>4596360</v>
      </c>
      <c r="Q13" s="37">
        <f t="shared" si="5"/>
        <v>4596360</v>
      </c>
      <c r="R13" s="37">
        <f t="shared" si="5"/>
        <v>4596360</v>
      </c>
      <c r="S13" s="37">
        <f t="shared" si="5"/>
        <v>4596360</v>
      </c>
      <c r="T13" s="37">
        <f t="shared" si="5"/>
        <v>4596360</v>
      </c>
      <c r="U13" s="37">
        <f t="shared" si="5"/>
        <v>450380</v>
      </c>
      <c r="V13" s="6"/>
    </row>
    <row r="14" spans="1:22" ht="64.5" x14ac:dyDescent="0.25">
      <c r="A14" s="2">
        <v>6</v>
      </c>
      <c r="B14" s="9" t="s">
        <v>6</v>
      </c>
      <c r="C14" s="21">
        <f t="shared" si="0"/>
        <v>89793600</v>
      </c>
      <c r="D14" s="22">
        <v>0</v>
      </c>
      <c r="E14" s="22">
        <v>0</v>
      </c>
      <c r="F14" s="21">
        <v>30000000</v>
      </c>
      <c r="G14" s="37">
        <f>G24</f>
        <v>59793600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6"/>
    </row>
    <row r="15" spans="1:22" ht="70.5" x14ac:dyDescent="0.25">
      <c r="A15" s="2">
        <v>7</v>
      </c>
      <c r="B15" s="4" t="s">
        <v>8</v>
      </c>
      <c r="C15" s="21">
        <f t="shared" ref="C15:C17" si="6">SUM(D15:J15)</f>
        <v>152205249.25</v>
      </c>
      <c r="D15" s="21">
        <f>D16+D17</f>
        <v>10794100</v>
      </c>
      <c r="E15" s="21">
        <f>E16+E17</f>
        <v>22842533</v>
      </c>
      <c r="F15" s="21">
        <f t="shared" ref="F15:U15" si="7">F16+F17</f>
        <v>20449597.09</v>
      </c>
      <c r="G15" s="37">
        <f t="shared" si="7"/>
        <v>32066793.16</v>
      </c>
      <c r="H15" s="21">
        <f>H16+H17</f>
        <v>24787968</v>
      </c>
      <c r="I15" s="21">
        <f t="shared" si="7"/>
        <v>24787968</v>
      </c>
      <c r="J15" s="21">
        <f t="shared" si="7"/>
        <v>16476290</v>
      </c>
      <c r="K15" s="21">
        <f t="shared" si="7"/>
        <v>0</v>
      </c>
      <c r="L15" s="21">
        <f t="shared" si="7"/>
        <v>0</v>
      </c>
      <c r="M15" s="21">
        <f t="shared" si="7"/>
        <v>0</v>
      </c>
      <c r="N15" s="21">
        <f t="shared" si="7"/>
        <v>0</v>
      </c>
      <c r="O15" s="21">
        <f t="shared" si="7"/>
        <v>0</v>
      </c>
      <c r="P15" s="21">
        <f t="shared" si="7"/>
        <v>0</v>
      </c>
      <c r="Q15" s="21">
        <f t="shared" si="7"/>
        <v>0</v>
      </c>
      <c r="R15" s="21">
        <f t="shared" si="7"/>
        <v>0</v>
      </c>
      <c r="S15" s="21">
        <f t="shared" si="7"/>
        <v>0</v>
      </c>
      <c r="T15" s="21">
        <f t="shared" si="7"/>
        <v>0</v>
      </c>
      <c r="U15" s="21">
        <f t="shared" si="7"/>
        <v>0</v>
      </c>
      <c r="V15" s="5"/>
    </row>
    <row r="16" spans="1:22" ht="70.5" x14ac:dyDescent="0.25">
      <c r="A16" s="2">
        <v>8</v>
      </c>
      <c r="B16" s="9" t="s">
        <v>5</v>
      </c>
      <c r="C16" s="21">
        <f t="shared" si="6"/>
        <v>152205249.25</v>
      </c>
      <c r="D16" s="21">
        <v>10794100</v>
      </c>
      <c r="E16" s="21">
        <v>22842533</v>
      </c>
      <c r="F16" s="21">
        <v>20449597.09</v>
      </c>
      <c r="G16" s="37">
        <f t="shared" ref="G16:U16" si="8">G26+G56+G63</f>
        <v>32066793.16</v>
      </c>
      <c r="H16" s="37">
        <f t="shared" si="8"/>
        <v>24787968</v>
      </c>
      <c r="I16" s="37">
        <f t="shared" si="8"/>
        <v>24787968</v>
      </c>
      <c r="J16" s="37">
        <f t="shared" si="8"/>
        <v>16476290</v>
      </c>
      <c r="K16" s="37">
        <f t="shared" si="8"/>
        <v>0</v>
      </c>
      <c r="L16" s="37">
        <f t="shared" si="8"/>
        <v>0</v>
      </c>
      <c r="M16" s="37">
        <f t="shared" si="8"/>
        <v>0</v>
      </c>
      <c r="N16" s="37">
        <f t="shared" si="8"/>
        <v>0</v>
      </c>
      <c r="O16" s="37">
        <f t="shared" si="8"/>
        <v>0</v>
      </c>
      <c r="P16" s="37">
        <f t="shared" si="8"/>
        <v>0</v>
      </c>
      <c r="Q16" s="37">
        <f t="shared" si="8"/>
        <v>0</v>
      </c>
      <c r="R16" s="37">
        <f t="shared" si="8"/>
        <v>0</v>
      </c>
      <c r="S16" s="37">
        <f t="shared" si="8"/>
        <v>0</v>
      </c>
      <c r="T16" s="37">
        <f t="shared" si="8"/>
        <v>0</v>
      </c>
      <c r="U16" s="37">
        <f t="shared" si="8"/>
        <v>0</v>
      </c>
      <c r="V16" s="6"/>
    </row>
    <row r="17" spans="1:22" ht="45.75" customHeight="1" x14ac:dyDescent="0.25">
      <c r="A17" s="2">
        <v>9</v>
      </c>
      <c r="B17" s="9" t="s">
        <v>6</v>
      </c>
      <c r="C17" s="21">
        <f t="shared" si="6"/>
        <v>0</v>
      </c>
      <c r="D17" s="22">
        <v>0</v>
      </c>
      <c r="E17" s="22">
        <v>0</v>
      </c>
      <c r="F17" s="21">
        <v>0</v>
      </c>
      <c r="G17" s="38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  <c r="V17" s="5"/>
    </row>
    <row r="18" spans="1:22" x14ac:dyDescent="0.25">
      <c r="A18" s="2">
        <v>10</v>
      </c>
      <c r="B18" s="46" t="s">
        <v>41</v>
      </c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</row>
    <row r="19" spans="1:22" ht="85.5" customHeight="1" x14ac:dyDescent="0.25">
      <c r="A19" s="2">
        <v>11</v>
      </c>
      <c r="B19" s="4" t="s">
        <v>15</v>
      </c>
      <c r="C19" s="29">
        <f>SUM(D19:J19)</f>
        <v>253939665.94999999</v>
      </c>
      <c r="D19" s="21">
        <f>D20+D21</f>
        <v>8163510</v>
      </c>
      <c r="E19" s="21">
        <f t="shared" ref="E19:U19" si="9">E20+E21</f>
        <v>21785793</v>
      </c>
      <c r="F19" s="21">
        <f t="shared" si="9"/>
        <v>53560473.090000004</v>
      </c>
      <c r="G19" s="37">
        <f>G20+G21</f>
        <v>93014124.859999999</v>
      </c>
      <c r="H19" s="21">
        <f t="shared" si="9"/>
        <v>28566887</v>
      </c>
      <c r="I19" s="21">
        <f t="shared" si="9"/>
        <v>28566887</v>
      </c>
      <c r="J19" s="21">
        <f t="shared" si="9"/>
        <v>20281991</v>
      </c>
      <c r="K19" s="21">
        <f t="shared" si="9"/>
        <v>4596360</v>
      </c>
      <c r="L19" s="21">
        <f t="shared" si="9"/>
        <v>4596360</v>
      </c>
      <c r="M19" s="21">
        <f t="shared" si="9"/>
        <v>4596360</v>
      </c>
      <c r="N19" s="21">
        <f t="shared" si="9"/>
        <v>4596360</v>
      </c>
      <c r="O19" s="21">
        <f t="shared" si="9"/>
        <v>4596360</v>
      </c>
      <c r="P19" s="21">
        <f t="shared" si="9"/>
        <v>4596360</v>
      </c>
      <c r="Q19" s="21">
        <f t="shared" si="9"/>
        <v>4596360</v>
      </c>
      <c r="R19" s="21">
        <f t="shared" si="9"/>
        <v>4596360</v>
      </c>
      <c r="S19" s="21">
        <f t="shared" si="9"/>
        <v>4596360</v>
      </c>
      <c r="T19" s="21">
        <f t="shared" si="9"/>
        <v>4596360</v>
      </c>
      <c r="U19" s="21">
        <f t="shared" si="9"/>
        <v>450380</v>
      </c>
      <c r="V19" s="8"/>
    </row>
    <row r="20" spans="1:22" ht="86.25" customHeight="1" x14ac:dyDescent="0.25">
      <c r="A20" s="2">
        <v>12</v>
      </c>
      <c r="B20" s="4" t="s">
        <v>5</v>
      </c>
      <c r="C20" s="29">
        <f>SUM(D20:J20)</f>
        <v>164146065.94999999</v>
      </c>
      <c r="D20" s="21">
        <f>D23+D26</f>
        <v>8163510</v>
      </c>
      <c r="E20" s="21">
        <f t="shared" ref="E20:U21" si="10">E23+E26</f>
        <v>21785793</v>
      </c>
      <c r="F20" s="21">
        <f>F23+F26</f>
        <v>23560473.09</v>
      </c>
      <c r="G20" s="37">
        <f t="shared" si="10"/>
        <v>33220524.860000003</v>
      </c>
      <c r="H20" s="21">
        <f>H23+H26</f>
        <v>28566887</v>
      </c>
      <c r="I20" s="21">
        <f t="shared" si="10"/>
        <v>28566887</v>
      </c>
      <c r="J20" s="21">
        <f t="shared" si="10"/>
        <v>20281991</v>
      </c>
      <c r="K20" s="21">
        <f t="shared" si="10"/>
        <v>4596360</v>
      </c>
      <c r="L20" s="21">
        <f t="shared" si="10"/>
        <v>4596360</v>
      </c>
      <c r="M20" s="21">
        <f t="shared" si="10"/>
        <v>4596360</v>
      </c>
      <c r="N20" s="21">
        <f t="shared" si="10"/>
        <v>4596360</v>
      </c>
      <c r="O20" s="21">
        <f t="shared" si="10"/>
        <v>4596360</v>
      </c>
      <c r="P20" s="21">
        <f t="shared" si="10"/>
        <v>4596360</v>
      </c>
      <c r="Q20" s="21">
        <f t="shared" si="10"/>
        <v>4596360</v>
      </c>
      <c r="R20" s="21">
        <f t="shared" si="10"/>
        <v>4596360</v>
      </c>
      <c r="S20" s="21">
        <f t="shared" si="10"/>
        <v>4596360</v>
      </c>
      <c r="T20" s="21">
        <f t="shared" si="10"/>
        <v>4596360</v>
      </c>
      <c r="U20" s="21">
        <f t="shared" si="10"/>
        <v>450380</v>
      </c>
      <c r="V20" s="6"/>
    </row>
    <row r="21" spans="1:22" ht="78.75" customHeight="1" x14ac:dyDescent="0.25">
      <c r="A21" s="2">
        <v>13</v>
      </c>
      <c r="B21" s="4" t="s">
        <v>6</v>
      </c>
      <c r="C21" s="21">
        <f>SUM(D21:J21)</f>
        <v>89793600</v>
      </c>
      <c r="D21" s="21">
        <f>D24+D27</f>
        <v>0</v>
      </c>
      <c r="E21" s="21">
        <f t="shared" ref="E21:J21" si="11">E24+E27</f>
        <v>0</v>
      </c>
      <c r="F21" s="21">
        <f t="shared" si="11"/>
        <v>30000000</v>
      </c>
      <c r="G21" s="37">
        <f t="shared" si="11"/>
        <v>59793600</v>
      </c>
      <c r="H21" s="21">
        <f>H24+H27</f>
        <v>0</v>
      </c>
      <c r="I21" s="21">
        <f t="shared" si="11"/>
        <v>0</v>
      </c>
      <c r="J21" s="21">
        <f t="shared" si="11"/>
        <v>0</v>
      </c>
      <c r="K21" s="21">
        <f t="shared" si="10"/>
        <v>0</v>
      </c>
      <c r="L21" s="21">
        <f t="shared" si="10"/>
        <v>0</v>
      </c>
      <c r="M21" s="21">
        <f t="shared" si="10"/>
        <v>0</v>
      </c>
      <c r="N21" s="21">
        <f t="shared" si="10"/>
        <v>0</v>
      </c>
      <c r="O21" s="21">
        <f t="shared" si="10"/>
        <v>0</v>
      </c>
      <c r="P21" s="21">
        <f t="shared" si="10"/>
        <v>0</v>
      </c>
      <c r="Q21" s="21">
        <f t="shared" si="10"/>
        <v>0</v>
      </c>
      <c r="R21" s="21">
        <f t="shared" si="10"/>
        <v>0</v>
      </c>
      <c r="S21" s="21">
        <f t="shared" si="10"/>
        <v>0</v>
      </c>
      <c r="T21" s="21">
        <f t="shared" si="10"/>
        <v>0</v>
      </c>
      <c r="U21" s="21">
        <f t="shared" si="10"/>
        <v>0</v>
      </c>
      <c r="V21" s="6"/>
    </row>
    <row r="22" spans="1:22" x14ac:dyDescent="0.25">
      <c r="A22" s="2">
        <v>14</v>
      </c>
      <c r="B22" s="56" t="s">
        <v>7</v>
      </c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</row>
    <row r="23" spans="1:22" ht="75" customHeight="1" x14ac:dyDescent="0.25">
      <c r="A23" s="2">
        <v>15</v>
      </c>
      <c r="B23" s="4" t="s">
        <v>5</v>
      </c>
      <c r="C23" s="21">
        <f>SUM(D23:U23)</f>
        <v>66368167.850000001</v>
      </c>
      <c r="D23" s="21">
        <f>D46</f>
        <v>0</v>
      </c>
      <c r="E23" s="21">
        <f t="shared" ref="E23:G23" si="12">E46</f>
        <v>0</v>
      </c>
      <c r="F23" s="21">
        <v>3210776</v>
      </c>
      <c r="G23" s="37">
        <f t="shared" si="12"/>
        <v>3147051.85</v>
      </c>
      <c r="H23" s="21">
        <f>SUM(H37)</f>
        <v>4500000</v>
      </c>
      <c r="I23" s="21">
        <f>SUM(I37)</f>
        <v>4500000</v>
      </c>
      <c r="J23" s="21">
        <f t="shared" ref="J23:U23" si="13">SUM(J37)</f>
        <v>4596360</v>
      </c>
      <c r="K23" s="21">
        <f t="shared" si="13"/>
        <v>4596360</v>
      </c>
      <c r="L23" s="21">
        <f t="shared" si="13"/>
        <v>4596360</v>
      </c>
      <c r="M23" s="21">
        <f t="shared" si="13"/>
        <v>4596360</v>
      </c>
      <c r="N23" s="21">
        <f t="shared" si="13"/>
        <v>4596360</v>
      </c>
      <c r="O23" s="21">
        <f t="shared" si="13"/>
        <v>4596360</v>
      </c>
      <c r="P23" s="21">
        <f t="shared" si="13"/>
        <v>4596360</v>
      </c>
      <c r="Q23" s="21">
        <f t="shared" si="13"/>
        <v>4596360</v>
      </c>
      <c r="R23" s="21">
        <f t="shared" si="13"/>
        <v>4596360</v>
      </c>
      <c r="S23" s="21">
        <f t="shared" si="13"/>
        <v>4596360</v>
      </c>
      <c r="T23" s="21">
        <f t="shared" si="13"/>
        <v>4596360</v>
      </c>
      <c r="U23" s="21">
        <f t="shared" si="13"/>
        <v>450380</v>
      </c>
      <c r="V23" s="6"/>
    </row>
    <row r="24" spans="1:22" ht="81" customHeight="1" x14ac:dyDescent="0.25">
      <c r="A24" s="2">
        <v>16</v>
      </c>
      <c r="B24" s="4" t="s">
        <v>6</v>
      </c>
      <c r="C24" s="21">
        <f>SUM(D24:U24)</f>
        <v>89793600</v>
      </c>
      <c r="D24" s="21">
        <f>D47</f>
        <v>0</v>
      </c>
      <c r="E24" s="21">
        <f t="shared" ref="E24:G24" si="14">E47</f>
        <v>0</v>
      </c>
      <c r="F24" s="21">
        <v>30000000</v>
      </c>
      <c r="G24" s="37">
        <f t="shared" si="14"/>
        <v>59793600</v>
      </c>
      <c r="H24" s="21">
        <f>SUM(H38)</f>
        <v>0</v>
      </c>
      <c r="I24" s="21">
        <f t="shared" ref="I24:U24" si="15">SUM(I38)</f>
        <v>0</v>
      </c>
      <c r="J24" s="21">
        <f t="shared" si="15"/>
        <v>0</v>
      </c>
      <c r="K24" s="21">
        <f t="shared" si="15"/>
        <v>0</v>
      </c>
      <c r="L24" s="21">
        <f t="shared" si="15"/>
        <v>0</v>
      </c>
      <c r="M24" s="21">
        <f t="shared" si="15"/>
        <v>0</v>
      </c>
      <c r="N24" s="21">
        <f t="shared" si="15"/>
        <v>0</v>
      </c>
      <c r="O24" s="21">
        <f t="shared" si="15"/>
        <v>0</v>
      </c>
      <c r="P24" s="21">
        <f t="shared" si="15"/>
        <v>0</v>
      </c>
      <c r="Q24" s="21">
        <f t="shared" si="15"/>
        <v>0</v>
      </c>
      <c r="R24" s="21">
        <f t="shared" si="15"/>
        <v>0</v>
      </c>
      <c r="S24" s="21">
        <f t="shared" si="15"/>
        <v>0</v>
      </c>
      <c r="T24" s="21">
        <f t="shared" si="15"/>
        <v>0</v>
      </c>
      <c r="U24" s="21">
        <f t="shared" si="15"/>
        <v>0</v>
      </c>
      <c r="V24" s="6"/>
    </row>
    <row r="25" spans="1:22" x14ac:dyDescent="0.25">
      <c r="A25" s="2">
        <v>17</v>
      </c>
      <c r="B25" s="46" t="s">
        <v>9</v>
      </c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</row>
    <row r="26" spans="1:22" ht="73.5" customHeight="1" x14ac:dyDescent="0.25">
      <c r="A26" s="2">
        <v>18</v>
      </c>
      <c r="B26" s="4" t="s">
        <v>5</v>
      </c>
      <c r="C26" s="21">
        <f t="shared" ref="C26:C33" si="16">SUM(D26:J26)</f>
        <v>144191878.10000002</v>
      </c>
      <c r="D26" s="21">
        <f>D29+D31+D33+D35+D40+D42+D44+D46+D49+D51</f>
        <v>8163510</v>
      </c>
      <c r="E26" s="21">
        <f t="shared" ref="E26" si="17">E29+E31+E33+E35+E40+E42+E44+E46+E49+E51</f>
        <v>21785793</v>
      </c>
      <c r="F26" s="21">
        <f>F29+F31+F33+F35+F40+F42+F44+F49+F51</f>
        <v>20349697.09</v>
      </c>
      <c r="G26" s="37">
        <f>G29+G31+G33+G35+G40+G42+G44+G49+G51</f>
        <v>30073473.010000002</v>
      </c>
      <c r="H26" s="21">
        <f>H29+H31+H33+H35+H40+H42+H44+H49+H51</f>
        <v>24066887</v>
      </c>
      <c r="I26" s="21">
        <f t="shared" ref="I26:U26" si="18">I29+I31+I33+I35+I40+I42+I44+I49+I51</f>
        <v>24066887</v>
      </c>
      <c r="J26" s="21">
        <f t="shared" si="18"/>
        <v>15685631</v>
      </c>
      <c r="K26" s="21">
        <f t="shared" si="18"/>
        <v>0</v>
      </c>
      <c r="L26" s="21">
        <f t="shared" si="18"/>
        <v>0</v>
      </c>
      <c r="M26" s="21">
        <f t="shared" si="18"/>
        <v>0</v>
      </c>
      <c r="N26" s="21">
        <f t="shared" si="18"/>
        <v>0</v>
      </c>
      <c r="O26" s="21">
        <f t="shared" si="18"/>
        <v>0</v>
      </c>
      <c r="P26" s="21">
        <f t="shared" si="18"/>
        <v>0</v>
      </c>
      <c r="Q26" s="21">
        <f t="shared" si="18"/>
        <v>0</v>
      </c>
      <c r="R26" s="21">
        <f t="shared" si="18"/>
        <v>0</v>
      </c>
      <c r="S26" s="21">
        <f t="shared" si="18"/>
        <v>0</v>
      </c>
      <c r="T26" s="21">
        <f t="shared" si="18"/>
        <v>0</v>
      </c>
      <c r="U26" s="21">
        <f t="shared" si="18"/>
        <v>0</v>
      </c>
      <c r="V26" s="6"/>
    </row>
    <row r="27" spans="1:22" ht="34.5" customHeight="1" x14ac:dyDescent="0.25">
      <c r="A27" s="2">
        <v>19</v>
      </c>
      <c r="B27" s="4" t="s">
        <v>6</v>
      </c>
      <c r="C27" s="21">
        <f t="shared" si="16"/>
        <v>0</v>
      </c>
      <c r="D27" s="22">
        <f>D47</f>
        <v>0</v>
      </c>
      <c r="E27" s="22">
        <f t="shared" ref="E27:U27" si="19">E47</f>
        <v>0</v>
      </c>
      <c r="F27" s="21">
        <v>0</v>
      </c>
      <c r="G27" s="38">
        <f>G47-G47</f>
        <v>0</v>
      </c>
      <c r="H27" s="22">
        <f t="shared" si="19"/>
        <v>0</v>
      </c>
      <c r="I27" s="22">
        <f t="shared" si="19"/>
        <v>0</v>
      </c>
      <c r="J27" s="22">
        <f t="shared" si="19"/>
        <v>0</v>
      </c>
      <c r="K27" s="22">
        <f t="shared" si="19"/>
        <v>0</v>
      </c>
      <c r="L27" s="22">
        <f t="shared" si="19"/>
        <v>0</v>
      </c>
      <c r="M27" s="22">
        <f t="shared" si="19"/>
        <v>0</v>
      </c>
      <c r="N27" s="22">
        <f t="shared" si="19"/>
        <v>0</v>
      </c>
      <c r="O27" s="22">
        <f t="shared" si="19"/>
        <v>0</v>
      </c>
      <c r="P27" s="22">
        <f t="shared" si="19"/>
        <v>0</v>
      </c>
      <c r="Q27" s="22">
        <f t="shared" si="19"/>
        <v>0</v>
      </c>
      <c r="R27" s="22">
        <f t="shared" si="19"/>
        <v>0</v>
      </c>
      <c r="S27" s="22">
        <f t="shared" si="19"/>
        <v>0</v>
      </c>
      <c r="T27" s="22">
        <f t="shared" si="19"/>
        <v>0</v>
      </c>
      <c r="U27" s="22">
        <f t="shared" si="19"/>
        <v>0</v>
      </c>
      <c r="V27" s="6"/>
    </row>
    <row r="28" spans="1:22" ht="73.5" customHeight="1" x14ac:dyDescent="0.25">
      <c r="A28" s="2">
        <v>20</v>
      </c>
      <c r="B28" s="9" t="s">
        <v>17</v>
      </c>
      <c r="C28" s="26">
        <f t="shared" si="16"/>
        <v>41265489.409999996</v>
      </c>
      <c r="D28" s="26">
        <v>3500000</v>
      </c>
      <c r="E28" s="26">
        <v>6487298</v>
      </c>
      <c r="F28" s="26">
        <v>6401701</v>
      </c>
      <c r="G28" s="39">
        <v>6936378.4100000001</v>
      </c>
      <c r="H28" s="26">
        <v>5991677</v>
      </c>
      <c r="I28" s="26">
        <v>5991677</v>
      </c>
      <c r="J28" s="26">
        <v>5956758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23">
        <v>0</v>
      </c>
      <c r="Q28" s="23">
        <v>0</v>
      </c>
      <c r="R28" s="23">
        <v>0</v>
      </c>
      <c r="S28" s="23">
        <v>0</v>
      </c>
      <c r="T28" s="23">
        <v>0</v>
      </c>
      <c r="U28" s="23">
        <v>0</v>
      </c>
      <c r="V28" s="18" t="s">
        <v>29</v>
      </c>
    </row>
    <row r="29" spans="1:22" ht="70.5" customHeight="1" x14ac:dyDescent="0.25">
      <c r="A29" s="2">
        <v>21</v>
      </c>
      <c r="B29" s="9" t="s">
        <v>10</v>
      </c>
      <c r="C29" s="26">
        <f t="shared" si="16"/>
        <v>41265489.409999996</v>
      </c>
      <c r="D29" s="26">
        <v>3500000</v>
      </c>
      <c r="E29" s="26">
        <v>6487298</v>
      </c>
      <c r="F29" s="26">
        <v>6401701</v>
      </c>
      <c r="G29" s="39">
        <v>6936378.4100000001</v>
      </c>
      <c r="H29" s="26">
        <v>5991677</v>
      </c>
      <c r="I29" s="26">
        <v>5991677</v>
      </c>
      <c r="J29" s="26">
        <v>5956758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  <c r="Q29" s="23">
        <v>0</v>
      </c>
      <c r="R29" s="23">
        <v>0</v>
      </c>
      <c r="S29" s="23">
        <v>0</v>
      </c>
      <c r="T29" s="23">
        <v>0</v>
      </c>
      <c r="U29" s="23">
        <v>0</v>
      </c>
      <c r="V29" s="5"/>
    </row>
    <row r="30" spans="1:22" ht="79.5" customHeight="1" x14ac:dyDescent="0.25">
      <c r="A30" s="2">
        <v>22</v>
      </c>
      <c r="B30" s="9" t="s">
        <v>26</v>
      </c>
      <c r="C30" s="26">
        <f t="shared" si="16"/>
        <v>91150057.689999998</v>
      </c>
      <c r="D30" s="28">
        <v>3803844</v>
      </c>
      <c r="E30" s="28">
        <v>12515000</v>
      </c>
      <c r="F30" s="28">
        <v>13910731.09</v>
      </c>
      <c r="G30" s="39">
        <v>18032900.600000001</v>
      </c>
      <c r="H30" s="28">
        <v>16979870</v>
      </c>
      <c r="I30" s="28">
        <v>16979870</v>
      </c>
      <c r="J30" s="30">
        <v>8927842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  <c r="Q30" s="23">
        <v>0</v>
      </c>
      <c r="R30" s="23">
        <v>0</v>
      </c>
      <c r="S30" s="23">
        <v>0</v>
      </c>
      <c r="T30" s="23">
        <v>0</v>
      </c>
      <c r="U30" s="23">
        <v>0</v>
      </c>
      <c r="V30" s="8">
        <v>10</v>
      </c>
    </row>
    <row r="31" spans="1:22" ht="75.75" customHeight="1" x14ac:dyDescent="0.25">
      <c r="A31" s="2">
        <v>23</v>
      </c>
      <c r="B31" s="11" t="s">
        <v>10</v>
      </c>
      <c r="C31" s="26">
        <f t="shared" si="16"/>
        <v>91150057.689999998</v>
      </c>
      <c r="D31" s="28">
        <v>3803844</v>
      </c>
      <c r="E31" s="28">
        <v>12515000</v>
      </c>
      <c r="F31" s="28">
        <v>13910731.09</v>
      </c>
      <c r="G31" s="39">
        <v>18032900.600000001</v>
      </c>
      <c r="H31" s="28">
        <v>16979870</v>
      </c>
      <c r="I31" s="28">
        <v>16979870</v>
      </c>
      <c r="J31" s="30">
        <v>8927842</v>
      </c>
      <c r="K31" s="24">
        <v>0</v>
      </c>
      <c r="L31" s="24">
        <v>0</v>
      </c>
      <c r="M31" s="24">
        <v>0</v>
      </c>
      <c r="N31" s="24">
        <v>0</v>
      </c>
      <c r="O31" s="24">
        <v>0</v>
      </c>
      <c r="P31" s="24">
        <v>0</v>
      </c>
      <c r="Q31" s="24">
        <v>0</v>
      </c>
      <c r="R31" s="24">
        <v>0</v>
      </c>
      <c r="S31" s="24">
        <v>0</v>
      </c>
      <c r="T31" s="24">
        <v>0</v>
      </c>
      <c r="U31" s="24">
        <v>0</v>
      </c>
      <c r="V31" s="17"/>
    </row>
    <row r="32" spans="1:22" ht="72" customHeight="1" x14ac:dyDescent="0.25">
      <c r="A32" s="2">
        <v>24</v>
      </c>
      <c r="B32" s="11" t="s">
        <v>18</v>
      </c>
      <c r="C32" s="26">
        <f t="shared" si="16"/>
        <v>2080986</v>
      </c>
      <c r="D32" s="28">
        <v>429666</v>
      </c>
      <c r="E32" s="23">
        <v>0</v>
      </c>
      <c r="F32" s="23">
        <v>0</v>
      </c>
      <c r="G32" s="40">
        <v>1651320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0</v>
      </c>
      <c r="R32" s="23">
        <v>0</v>
      </c>
      <c r="S32" s="23">
        <v>0</v>
      </c>
      <c r="T32" s="23">
        <v>0</v>
      </c>
      <c r="U32" s="23">
        <v>0</v>
      </c>
      <c r="V32" s="17">
        <v>14</v>
      </c>
    </row>
    <row r="33" spans="1:22" ht="71.25" customHeight="1" x14ac:dyDescent="0.25">
      <c r="A33" s="2">
        <v>25</v>
      </c>
      <c r="B33" s="9" t="s">
        <v>10</v>
      </c>
      <c r="C33" s="26">
        <f t="shared" si="16"/>
        <v>2080986</v>
      </c>
      <c r="D33" s="26">
        <v>429666</v>
      </c>
      <c r="E33" s="23">
        <v>0</v>
      </c>
      <c r="F33" s="23">
        <v>0</v>
      </c>
      <c r="G33" s="41">
        <v>1651320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</v>
      </c>
      <c r="T33" s="23">
        <v>0</v>
      </c>
      <c r="U33" s="23">
        <v>0</v>
      </c>
      <c r="V33" s="8"/>
    </row>
    <row r="34" spans="1:22" ht="136.5" customHeight="1" x14ac:dyDescent="0.25">
      <c r="A34" s="2">
        <v>26</v>
      </c>
      <c r="B34" s="11" t="s">
        <v>25</v>
      </c>
      <c r="C34" s="26">
        <f t="shared" ref="C34:C51" si="20">SUM(D34:J34)</f>
        <v>430000</v>
      </c>
      <c r="D34" s="24">
        <v>0</v>
      </c>
      <c r="E34" s="28">
        <v>430000</v>
      </c>
      <c r="F34" s="24">
        <v>0</v>
      </c>
      <c r="G34" s="42">
        <v>0</v>
      </c>
      <c r="H34" s="24">
        <v>0</v>
      </c>
      <c r="I34" s="24">
        <v>0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  <c r="O34" s="24">
        <v>0</v>
      </c>
      <c r="P34" s="24">
        <v>0</v>
      </c>
      <c r="Q34" s="24">
        <v>0</v>
      </c>
      <c r="R34" s="24">
        <v>0</v>
      </c>
      <c r="S34" s="24">
        <v>0</v>
      </c>
      <c r="T34" s="24">
        <v>0</v>
      </c>
      <c r="U34" s="24">
        <v>0</v>
      </c>
      <c r="V34" s="17">
        <v>16</v>
      </c>
    </row>
    <row r="35" spans="1:22" ht="63" customHeight="1" x14ac:dyDescent="0.25">
      <c r="A35" s="2">
        <v>27</v>
      </c>
      <c r="B35" s="9" t="s">
        <v>10</v>
      </c>
      <c r="C35" s="26">
        <f t="shared" si="20"/>
        <v>430000</v>
      </c>
      <c r="D35" s="23">
        <v>0</v>
      </c>
      <c r="E35" s="26">
        <v>430000</v>
      </c>
      <c r="F35" s="23">
        <v>0</v>
      </c>
      <c r="G35" s="42">
        <v>0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  <c r="M35" s="23">
        <v>0</v>
      </c>
      <c r="N35" s="23">
        <v>0</v>
      </c>
      <c r="O35" s="23">
        <v>0</v>
      </c>
      <c r="P35" s="23">
        <v>0</v>
      </c>
      <c r="Q35" s="23">
        <v>0</v>
      </c>
      <c r="R35" s="23">
        <v>0</v>
      </c>
      <c r="S35" s="23">
        <v>0</v>
      </c>
      <c r="T35" s="23">
        <v>0</v>
      </c>
      <c r="U35" s="23">
        <v>0</v>
      </c>
      <c r="V35" s="5"/>
    </row>
    <row r="36" spans="1:22" ht="81.75" customHeight="1" x14ac:dyDescent="0.25">
      <c r="A36" s="2">
        <v>28</v>
      </c>
      <c r="B36" s="9" t="s">
        <v>44</v>
      </c>
      <c r="C36" s="26">
        <f>SUM(D36:U36)</f>
        <v>60010340</v>
      </c>
      <c r="D36" s="24">
        <f t="shared" ref="D36:F36" si="21">D38</f>
        <v>0</v>
      </c>
      <c r="E36" s="24">
        <f t="shared" si="21"/>
        <v>0</v>
      </c>
      <c r="F36" s="24">
        <f t="shared" si="21"/>
        <v>0</v>
      </c>
      <c r="G36" s="42">
        <v>0</v>
      </c>
      <c r="H36" s="25">
        <v>4500000</v>
      </c>
      <c r="I36" s="25">
        <v>4500000</v>
      </c>
      <c r="J36" s="25">
        <v>4596360</v>
      </c>
      <c r="K36" s="25">
        <v>4596360</v>
      </c>
      <c r="L36" s="25">
        <v>4596360</v>
      </c>
      <c r="M36" s="25">
        <v>4596360</v>
      </c>
      <c r="N36" s="25">
        <v>4596360</v>
      </c>
      <c r="O36" s="25">
        <v>4596360</v>
      </c>
      <c r="P36" s="25">
        <v>4596360</v>
      </c>
      <c r="Q36" s="25">
        <v>4596360</v>
      </c>
      <c r="R36" s="25">
        <v>4596360</v>
      </c>
      <c r="S36" s="25">
        <v>4596360</v>
      </c>
      <c r="T36" s="25">
        <v>4596360</v>
      </c>
      <c r="U36" s="23">
        <v>450380</v>
      </c>
      <c r="V36" s="5">
        <v>11</v>
      </c>
    </row>
    <row r="37" spans="1:22" ht="75" customHeight="1" x14ac:dyDescent="0.25">
      <c r="A37" s="2">
        <v>29</v>
      </c>
      <c r="B37" s="9" t="s">
        <v>10</v>
      </c>
      <c r="C37" s="26">
        <f>SUM(D37:U37)</f>
        <v>60010340</v>
      </c>
      <c r="D37" s="24">
        <f t="shared" ref="D37:F37" si="22">D39</f>
        <v>0</v>
      </c>
      <c r="E37" s="24">
        <f t="shared" si="22"/>
        <v>0</v>
      </c>
      <c r="F37" s="24">
        <f t="shared" si="22"/>
        <v>0</v>
      </c>
      <c r="G37" s="42">
        <v>0</v>
      </c>
      <c r="H37" s="25">
        <v>4500000</v>
      </c>
      <c r="I37" s="25">
        <v>4500000</v>
      </c>
      <c r="J37" s="25">
        <v>4596360</v>
      </c>
      <c r="K37" s="25">
        <v>4596360</v>
      </c>
      <c r="L37" s="25">
        <v>4596360</v>
      </c>
      <c r="M37" s="25">
        <v>4596360</v>
      </c>
      <c r="N37" s="25">
        <v>4596360</v>
      </c>
      <c r="O37" s="25">
        <v>4596360</v>
      </c>
      <c r="P37" s="25">
        <v>4596360</v>
      </c>
      <c r="Q37" s="25">
        <v>4596360</v>
      </c>
      <c r="R37" s="25">
        <v>4596360</v>
      </c>
      <c r="S37" s="25">
        <v>4596360</v>
      </c>
      <c r="T37" s="25">
        <v>4596360</v>
      </c>
      <c r="U37" s="26">
        <v>450380</v>
      </c>
      <c r="V37" s="5"/>
    </row>
    <row r="38" spans="1:22" ht="51" customHeight="1" x14ac:dyDescent="0.25">
      <c r="A38" s="2">
        <v>30</v>
      </c>
      <c r="B38" s="9" t="s">
        <v>11</v>
      </c>
      <c r="C38" s="26">
        <f>SUM(D38:U38)</f>
        <v>0</v>
      </c>
      <c r="D38" s="24">
        <f t="shared" ref="D38:F38" si="23">D40</f>
        <v>0</v>
      </c>
      <c r="E38" s="24">
        <f t="shared" si="23"/>
        <v>0</v>
      </c>
      <c r="F38" s="24">
        <f t="shared" si="23"/>
        <v>0</v>
      </c>
      <c r="G38" s="42">
        <v>0</v>
      </c>
      <c r="H38" s="24">
        <v>0</v>
      </c>
      <c r="I38" s="24">
        <v>0</v>
      </c>
      <c r="J38" s="24">
        <v>0</v>
      </c>
      <c r="K38" s="24">
        <v>0</v>
      </c>
      <c r="L38" s="24">
        <v>0</v>
      </c>
      <c r="M38" s="24">
        <v>0</v>
      </c>
      <c r="N38" s="24">
        <v>0</v>
      </c>
      <c r="O38" s="24">
        <v>0</v>
      </c>
      <c r="P38" s="24">
        <v>0</v>
      </c>
      <c r="Q38" s="24">
        <v>0</v>
      </c>
      <c r="R38" s="24">
        <v>0</v>
      </c>
      <c r="S38" s="24">
        <v>0</v>
      </c>
      <c r="T38" s="24">
        <v>0</v>
      </c>
      <c r="U38" s="24">
        <v>0</v>
      </c>
      <c r="V38" s="5"/>
    </row>
    <row r="39" spans="1:22" ht="75" customHeight="1" x14ac:dyDescent="0.25">
      <c r="A39" s="2">
        <v>31</v>
      </c>
      <c r="B39" s="11" t="s">
        <v>45</v>
      </c>
      <c r="C39" s="26">
        <f t="shared" si="20"/>
        <v>3763142</v>
      </c>
      <c r="D39" s="24">
        <v>0</v>
      </c>
      <c r="E39" s="24">
        <v>0</v>
      </c>
      <c r="F39" s="24">
        <v>0</v>
      </c>
      <c r="G39" s="39">
        <v>1501031</v>
      </c>
      <c r="H39" s="26">
        <v>730540</v>
      </c>
      <c r="I39" s="26">
        <v>730540</v>
      </c>
      <c r="J39" s="26">
        <v>801031</v>
      </c>
      <c r="K39" s="24">
        <v>0</v>
      </c>
      <c r="L39" s="24">
        <v>0</v>
      </c>
      <c r="M39" s="24">
        <v>0</v>
      </c>
      <c r="N39" s="24">
        <v>0</v>
      </c>
      <c r="O39" s="24">
        <v>0</v>
      </c>
      <c r="P39" s="24">
        <v>0</v>
      </c>
      <c r="Q39" s="24">
        <v>0</v>
      </c>
      <c r="R39" s="24">
        <v>0</v>
      </c>
      <c r="S39" s="24">
        <v>0</v>
      </c>
      <c r="T39" s="24">
        <v>0</v>
      </c>
      <c r="U39" s="24">
        <v>0</v>
      </c>
      <c r="V39" s="17">
        <v>9</v>
      </c>
    </row>
    <row r="40" spans="1:22" ht="71.25" customHeight="1" x14ac:dyDescent="0.25">
      <c r="A40" s="2">
        <v>32</v>
      </c>
      <c r="B40" s="9" t="s">
        <v>10</v>
      </c>
      <c r="C40" s="26">
        <f t="shared" si="20"/>
        <v>3763142</v>
      </c>
      <c r="D40" s="23">
        <v>0</v>
      </c>
      <c r="E40" s="23">
        <v>0</v>
      </c>
      <c r="F40" s="23">
        <v>0</v>
      </c>
      <c r="G40" s="39">
        <v>1501031</v>
      </c>
      <c r="H40" s="26">
        <v>730540</v>
      </c>
      <c r="I40" s="26">
        <v>730540</v>
      </c>
      <c r="J40" s="26">
        <v>801031</v>
      </c>
      <c r="K40" s="23">
        <v>0</v>
      </c>
      <c r="L40" s="23">
        <v>0</v>
      </c>
      <c r="M40" s="23">
        <v>0</v>
      </c>
      <c r="N40" s="23">
        <v>0</v>
      </c>
      <c r="O40" s="23">
        <v>0</v>
      </c>
      <c r="P40" s="23">
        <v>0</v>
      </c>
      <c r="Q40" s="23">
        <v>0</v>
      </c>
      <c r="R40" s="23">
        <v>0</v>
      </c>
      <c r="S40" s="23">
        <v>0</v>
      </c>
      <c r="T40" s="23">
        <v>0</v>
      </c>
      <c r="U40" s="23">
        <v>0</v>
      </c>
      <c r="V40" s="8"/>
    </row>
    <row r="41" spans="1:22" ht="63.75" x14ac:dyDescent="0.25">
      <c r="A41" s="2">
        <v>33</v>
      </c>
      <c r="B41" s="9" t="s">
        <v>46</v>
      </c>
      <c r="C41" s="26">
        <f t="shared" si="20"/>
        <v>2806360</v>
      </c>
      <c r="D41" s="26">
        <v>430000</v>
      </c>
      <c r="E41" s="26">
        <v>2353495</v>
      </c>
      <c r="F41" s="26">
        <v>22865</v>
      </c>
      <c r="G41" s="42">
        <v>0</v>
      </c>
      <c r="H41" s="23">
        <v>0</v>
      </c>
      <c r="I41" s="23">
        <v>0</v>
      </c>
      <c r="J41" s="23">
        <v>0</v>
      </c>
      <c r="K41" s="23">
        <v>0</v>
      </c>
      <c r="L41" s="23">
        <v>0</v>
      </c>
      <c r="M41" s="23">
        <v>0</v>
      </c>
      <c r="N41" s="23">
        <v>0</v>
      </c>
      <c r="O41" s="23">
        <v>0</v>
      </c>
      <c r="P41" s="23">
        <v>0</v>
      </c>
      <c r="Q41" s="23">
        <v>0</v>
      </c>
      <c r="R41" s="23">
        <v>0</v>
      </c>
      <c r="S41" s="23">
        <v>0</v>
      </c>
      <c r="T41" s="23">
        <v>0</v>
      </c>
      <c r="U41" s="23">
        <v>0</v>
      </c>
      <c r="V41" s="16" t="s">
        <v>30</v>
      </c>
    </row>
    <row r="42" spans="1:22" ht="73.5" customHeight="1" x14ac:dyDescent="0.25">
      <c r="A42" s="2">
        <v>34</v>
      </c>
      <c r="B42" s="9" t="s">
        <v>10</v>
      </c>
      <c r="C42" s="26">
        <f t="shared" si="20"/>
        <v>2806360</v>
      </c>
      <c r="D42" s="26">
        <v>430000</v>
      </c>
      <c r="E42" s="26">
        <v>2353495</v>
      </c>
      <c r="F42" s="26">
        <v>22865</v>
      </c>
      <c r="G42" s="42">
        <v>0</v>
      </c>
      <c r="H42" s="23">
        <v>0</v>
      </c>
      <c r="I42" s="23">
        <v>0</v>
      </c>
      <c r="J42" s="23">
        <v>0</v>
      </c>
      <c r="K42" s="23">
        <v>0</v>
      </c>
      <c r="L42" s="23">
        <v>0</v>
      </c>
      <c r="M42" s="23">
        <v>0</v>
      </c>
      <c r="N42" s="23">
        <v>0</v>
      </c>
      <c r="O42" s="23">
        <v>0</v>
      </c>
      <c r="P42" s="23">
        <v>0</v>
      </c>
      <c r="Q42" s="23">
        <v>0</v>
      </c>
      <c r="R42" s="23">
        <v>0</v>
      </c>
      <c r="S42" s="23">
        <v>0</v>
      </c>
      <c r="T42" s="23">
        <v>0</v>
      </c>
      <c r="U42" s="23">
        <v>0</v>
      </c>
      <c r="V42" s="6"/>
    </row>
    <row r="43" spans="1:22" ht="71.25" customHeight="1" x14ac:dyDescent="0.25">
      <c r="A43" s="2">
        <v>35</v>
      </c>
      <c r="B43" s="9" t="s">
        <v>47</v>
      </c>
      <c r="C43" s="26">
        <f t="shared" si="20"/>
        <v>1144000</v>
      </c>
      <c r="D43" s="23">
        <v>0</v>
      </c>
      <c r="E43" s="23">
        <v>0</v>
      </c>
      <c r="F43" s="28">
        <v>14400</v>
      </c>
      <c r="G43" s="39">
        <v>400000</v>
      </c>
      <c r="H43" s="28">
        <v>364800</v>
      </c>
      <c r="I43" s="28">
        <v>364800</v>
      </c>
      <c r="J43" s="23">
        <v>0</v>
      </c>
      <c r="K43" s="23">
        <v>0</v>
      </c>
      <c r="L43" s="23">
        <v>0</v>
      </c>
      <c r="M43" s="23">
        <v>0</v>
      </c>
      <c r="N43" s="23">
        <v>0</v>
      </c>
      <c r="O43" s="23">
        <v>0</v>
      </c>
      <c r="P43" s="23">
        <v>0</v>
      </c>
      <c r="Q43" s="23">
        <v>0</v>
      </c>
      <c r="R43" s="23">
        <v>0</v>
      </c>
      <c r="S43" s="23">
        <v>0</v>
      </c>
      <c r="T43" s="23">
        <v>0</v>
      </c>
      <c r="U43" s="23">
        <v>0</v>
      </c>
      <c r="V43" s="5"/>
    </row>
    <row r="44" spans="1:22" ht="78" customHeight="1" x14ac:dyDescent="0.25">
      <c r="A44" s="2">
        <v>36</v>
      </c>
      <c r="B44" s="11" t="s">
        <v>10</v>
      </c>
      <c r="C44" s="26">
        <f t="shared" si="20"/>
        <v>1144000</v>
      </c>
      <c r="D44" s="24">
        <v>0</v>
      </c>
      <c r="E44" s="24">
        <v>0</v>
      </c>
      <c r="F44" s="28">
        <v>14400</v>
      </c>
      <c r="G44" s="39">
        <v>400000</v>
      </c>
      <c r="H44" s="28">
        <v>364800</v>
      </c>
      <c r="I44" s="28">
        <v>364800</v>
      </c>
      <c r="J44" s="24">
        <v>0</v>
      </c>
      <c r="K44" s="24">
        <v>0</v>
      </c>
      <c r="L44" s="24">
        <v>0</v>
      </c>
      <c r="M44" s="24">
        <v>0</v>
      </c>
      <c r="N44" s="24">
        <v>0</v>
      </c>
      <c r="O44" s="24">
        <v>0</v>
      </c>
      <c r="P44" s="24">
        <v>0</v>
      </c>
      <c r="Q44" s="24">
        <v>0</v>
      </c>
      <c r="R44" s="24">
        <v>0</v>
      </c>
      <c r="S44" s="24">
        <v>0</v>
      </c>
      <c r="T44" s="24">
        <v>0</v>
      </c>
      <c r="U44" s="24">
        <v>0</v>
      </c>
      <c r="V44" s="13"/>
    </row>
    <row r="45" spans="1:22" ht="83.25" customHeight="1" x14ac:dyDescent="0.25">
      <c r="A45" s="2">
        <v>37</v>
      </c>
      <c r="B45" s="9" t="s">
        <v>48</v>
      </c>
      <c r="C45" s="26">
        <f t="shared" si="20"/>
        <v>96151427.849999994</v>
      </c>
      <c r="D45" s="23">
        <v>0</v>
      </c>
      <c r="E45" s="23">
        <v>0</v>
      </c>
      <c r="F45" s="26">
        <v>33210776</v>
      </c>
      <c r="G45" s="39">
        <f>G46+G47</f>
        <v>62940651.850000001</v>
      </c>
      <c r="H45" s="23">
        <v>0</v>
      </c>
      <c r="I45" s="23">
        <v>0</v>
      </c>
      <c r="J45" s="23">
        <v>0</v>
      </c>
      <c r="K45" s="23">
        <v>0</v>
      </c>
      <c r="L45" s="23">
        <v>0</v>
      </c>
      <c r="M45" s="23">
        <v>0</v>
      </c>
      <c r="N45" s="23">
        <v>0</v>
      </c>
      <c r="O45" s="23">
        <v>0</v>
      </c>
      <c r="P45" s="23">
        <v>0</v>
      </c>
      <c r="Q45" s="23">
        <v>0</v>
      </c>
      <c r="R45" s="23">
        <v>0</v>
      </c>
      <c r="S45" s="23">
        <v>0</v>
      </c>
      <c r="T45" s="23">
        <v>0</v>
      </c>
      <c r="U45" s="23">
        <v>0</v>
      </c>
      <c r="V45" s="8">
        <v>10</v>
      </c>
    </row>
    <row r="46" spans="1:22" ht="69" customHeight="1" x14ac:dyDescent="0.25">
      <c r="A46" s="2">
        <v>38</v>
      </c>
      <c r="B46" s="11" t="s">
        <v>10</v>
      </c>
      <c r="C46" s="26">
        <f t="shared" si="20"/>
        <v>6357827.8499999996</v>
      </c>
      <c r="D46" s="23">
        <v>0</v>
      </c>
      <c r="E46" s="23">
        <v>0</v>
      </c>
      <c r="F46" s="31">
        <v>3210776</v>
      </c>
      <c r="G46" s="43">
        <v>3147051.85</v>
      </c>
      <c r="H46" s="23">
        <v>0</v>
      </c>
      <c r="I46" s="23">
        <v>0</v>
      </c>
      <c r="J46" s="23">
        <v>0</v>
      </c>
      <c r="K46" s="23">
        <v>0</v>
      </c>
      <c r="L46" s="23">
        <v>0</v>
      </c>
      <c r="M46" s="23">
        <v>0</v>
      </c>
      <c r="N46" s="23">
        <v>0</v>
      </c>
      <c r="O46" s="23">
        <v>0</v>
      </c>
      <c r="P46" s="23">
        <v>0</v>
      </c>
      <c r="Q46" s="23">
        <v>0</v>
      </c>
      <c r="R46" s="23">
        <v>0</v>
      </c>
      <c r="S46" s="23">
        <v>0</v>
      </c>
      <c r="T46" s="23">
        <v>0</v>
      </c>
      <c r="U46" s="23">
        <v>0</v>
      </c>
      <c r="V46" s="17"/>
    </row>
    <row r="47" spans="1:22" ht="81.75" customHeight="1" x14ac:dyDescent="0.25">
      <c r="A47" s="2">
        <v>39</v>
      </c>
      <c r="B47" s="9" t="s">
        <v>11</v>
      </c>
      <c r="C47" s="26">
        <f t="shared" si="20"/>
        <v>89793600</v>
      </c>
      <c r="D47" s="23">
        <v>0</v>
      </c>
      <c r="E47" s="23">
        <v>0</v>
      </c>
      <c r="F47" s="26">
        <v>30000000</v>
      </c>
      <c r="G47" s="39">
        <v>59793600</v>
      </c>
      <c r="H47" s="23">
        <v>0</v>
      </c>
      <c r="I47" s="23">
        <v>0</v>
      </c>
      <c r="J47" s="23">
        <v>0</v>
      </c>
      <c r="K47" s="23">
        <v>0</v>
      </c>
      <c r="L47" s="23">
        <v>0</v>
      </c>
      <c r="M47" s="23">
        <v>0</v>
      </c>
      <c r="N47" s="23">
        <v>0</v>
      </c>
      <c r="O47" s="23">
        <v>0</v>
      </c>
      <c r="P47" s="23">
        <v>0</v>
      </c>
      <c r="Q47" s="23">
        <v>0</v>
      </c>
      <c r="R47" s="23">
        <v>0</v>
      </c>
      <c r="S47" s="23">
        <v>0</v>
      </c>
      <c r="T47" s="23">
        <v>0</v>
      </c>
      <c r="U47" s="23">
        <v>0</v>
      </c>
      <c r="V47" s="8"/>
    </row>
    <row r="48" spans="1:22" ht="131.25" customHeight="1" x14ac:dyDescent="0.25">
      <c r="A48" s="2">
        <v>40</v>
      </c>
      <c r="B48" s="9" t="s">
        <v>49</v>
      </c>
      <c r="C48" s="26">
        <f t="shared" si="20"/>
        <v>305843</v>
      </c>
      <c r="D48" s="23">
        <v>0</v>
      </c>
      <c r="E48" s="23">
        <v>0</v>
      </c>
      <c r="F48" s="32">
        <v>0</v>
      </c>
      <c r="G48" s="39">
        <v>305843</v>
      </c>
      <c r="H48" s="23">
        <v>0</v>
      </c>
      <c r="I48" s="23">
        <v>0</v>
      </c>
      <c r="J48" s="23">
        <v>0</v>
      </c>
      <c r="K48" s="23">
        <v>0</v>
      </c>
      <c r="L48" s="23">
        <v>0</v>
      </c>
      <c r="M48" s="23">
        <v>0</v>
      </c>
      <c r="N48" s="23">
        <v>0</v>
      </c>
      <c r="O48" s="23">
        <v>0</v>
      </c>
      <c r="P48" s="23">
        <v>0</v>
      </c>
      <c r="Q48" s="23">
        <v>0</v>
      </c>
      <c r="R48" s="23">
        <v>0</v>
      </c>
      <c r="S48" s="23">
        <v>0</v>
      </c>
      <c r="T48" s="23">
        <v>0</v>
      </c>
      <c r="U48" s="23">
        <v>0</v>
      </c>
      <c r="V48" s="8">
        <v>11</v>
      </c>
    </row>
    <row r="49" spans="1:22" ht="63.75" customHeight="1" x14ac:dyDescent="0.25">
      <c r="A49" s="2">
        <v>41</v>
      </c>
      <c r="B49" s="9" t="s">
        <v>10</v>
      </c>
      <c r="C49" s="26">
        <f t="shared" si="20"/>
        <v>305843</v>
      </c>
      <c r="D49" s="23">
        <v>0</v>
      </c>
      <c r="E49" s="23">
        <v>0</v>
      </c>
      <c r="F49" s="32">
        <v>0</v>
      </c>
      <c r="G49" s="39">
        <v>305843</v>
      </c>
      <c r="H49" s="23">
        <v>0</v>
      </c>
      <c r="I49" s="23">
        <v>0</v>
      </c>
      <c r="J49" s="23">
        <v>0</v>
      </c>
      <c r="K49" s="23">
        <v>0</v>
      </c>
      <c r="L49" s="23">
        <v>0</v>
      </c>
      <c r="M49" s="23">
        <v>0</v>
      </c>
      <c r="N49" s="23">
        <v>0</v>
      </c>
      <c r="O49" s="23">
        <v>0</v>
      </c>
      <c r="P49" s="23">
        <v>0</v>
      </c>
      <c r="Q49" s="23">
        <v>0</v>
      </c>
      <c r="R49" s="23">
        <v>0</v>
      </c>
      <c r="S49" s="23">
        <v>0</v>
      </c>
      <c r="T49" s="23">
        <v>0</v>
      </c>
      <c r="U49" s="23">
        <v>0</v>
      </c>
      <c r="V49" s="8"/>
    </row>
    <row r="50" spans="1:22" ht="73.5" customHeight="1" x14ac:dyDescent="0.25">
      <c r="A50" s="2">
        <v>42</v>
      </c>
      <c r="B50" s="9" t="s">
        <v>50</v>
      </c>
      <c r="C50" s="26">
        <f t="shared" si="20"/>
        <v>1246000</v>
      </c>
      <c r="D50" s="23">
        <v>0</v>
      </c>
      <c r="E50" s="23">
        <v>0</v>
      </c>
      <c r="F50" s="32">
        <v>0</v>
      </c>
      <c r="G50" s="39">
        <v>1246000</v>
      </c>
      <c r="H50" s="23">
        <v>0</v>
      </c>
      <c r="I50" s="23">
        <v>0</v>
      </c>
      <c r="J50" s="23">
        <v>0</v>
      </c>
      <c r="K50" s="23">
        <v>0</v>
      </c>
      <c r="L50" s="23">
        <v>0</v>
      </c>
      <c r="M50" s="23">
        <v>0</v>
      </c>
      <c r="N50" s="23">
        <v>0</v>
      </c>
      <c r="O50" s="23">
        <v>0</v>
      </c>
      <c r="P50" s="23">
        <v>0</v>
      </c>
      <c r="Q50" s="23">
        <v>0</v>
      </c>
      <c r="R50" s="23">
        <v>0</v>
      </c>
      <c r="S50" s="23">
        <v>0</v>
      </c>
      <c r="T50" s="23">
        <v>0</v>
      </c>
      <c r="U50" s="23">
        <v>0</v>
      </c>
      <c r="V50" s="8">
        <v>12</v>
      </c>
    </row>
    <row r="51" spans="1:22" ht="72.75" customHeight="1" x14ac:dyDescent="0.25">
      <c r="A51" s="2">
        <v>43</v>
      </c>
      <c r="B51" s="9" t="s">
        <v>10</v>
      </c>
      <c r="C51" s="26">
        <f t="shared" si="20"/>
        <v>1246000</v>
      </c>
      <c r="D51" s="23">
        <v>0</v>
      </c>
      <c r="E51" s="23">
        <v>0</v>
      </c>
      <c r="F51" s="32">
        <v>0</v>
      </c>
      <c r="G51" s="39">
        <v>1246000</v>
      </c>
      <c r="H51" s="23">
        <v>0</v>
      </c>
      <c r="I51" s="23">
        <v>0</v>
      </c>
      <c r="J51" s="23">
        <v>0</v>
      </c>
      <c r="K51" s="23">
        <v>0</v>
      </c>
      <c r="L51" s="23">
        <v>0</v>
      </c>
      <c r="M51" s="23">
        <v>0</v>
      </c>
      <c r="N51" s="23">
        <v>0</v>
      </c>
      <c r="O51" s="23">
        <v>0</v>
      </c>
      <c r="P51" s="23">
        <v>0</v>
      </c>
      <c r="Q51" s="23">
        <v>0</v>
      </c>
      <c r="R51" s="23">
        <v>0</v>
      </c>
      <c r="S51" s="23">
        <v>0</v>
      </c>
      <c r="T51" s="23">
        <v>0</v>
      </c>
      <c r="U51" s="23">
        <v>0</v>
      </c>
      <c r="V51" s="5"/>
    </row>
    <row r="52" spans="1:22" ht="15.75" x14ac:dyDescent="0.25">
      <c r="A52" s="2">
        <v>44</v>
      </c>
      <c r="B52" s="55" t="s">
        <v>42</v>
      </c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</row>
    <row r="53" spans="1:22" ht="60" customHeight="1" x14ac:dyDescent="0.25">
      <c r="A53" s="2">
        <v>45</v>
      </c>
      <c r="B53" s="4" t="s">
        <v>28</v>
      </c>
      <c r="C53" s="33">
        <f>SUM(D53:J53)</f>
        <v>500000</v>
      </c>
      <c r="D53" s="22">
        <f>D54</f>
        <v>0</v>
      </c>
      <c r="E53" s="22">
        <f t="shared" ref="E53:U53" si="24">E54</f>
        <v>0</v>
      </c>
      <c r="F53" s="22">
        <f t="shared" si="24"/>
        <v>0</v>
      </c>
      <c r="G53" s="37">
        <f t="shared" si="24"/>
        <v>500000</v>
      </c>
      <c r="H53" s="22">
        <f t="shared" si="24"/>
        <v>0</v>
      </c>
      <c r="I53" s="22">
        <f t="shared" si="24"/>
        <v>0</v>
      </c>
      <c r="J53" s="22">
        <f t="shared" si="24"/>
        <v>0</v>
      </c>
      <c r="K53" s="22">
        <f t="shared" si="24"/>
        <v>0</v>
      </c>
      <c r="L53" s="22">
        <f t="shared" si="24"/>
        <v>0</v>
      </c>
      <c r="M53" s="22">
        <f t="shared" si="24"/>
        <v>0</v>
      </c>
      <c r="N53" s="22">
        <f t="shared" si="24"/>
        <v>0</v>
      </c>
      <c r="O53" s="22">
        <f t="shared" si="24"/>
        <v>0</v>
      </c>
      <c r="P53" s="22">
        <f t="shared" si="24"/>
        <v>0</v>
      </c>
      <c r="Q53" s="22">
        <f t="shared" si="24"/>
        <v>0</v>
      </c>
      <c r="R53" s="22">
        <f t="shared" si="24"/>
        <v>0</v>
      </c>
      <c r="S53" s="22">
        <f t="shared" si="24"/>
        <v>0</v>
      </c>
      <c r="T53" s="22">
        <f t="shared" si="24"/>
        <v>0</v>
      </c>
      <c r="U53" s="22">
        <f t="shared" si="24"/>
        <v>0</v>
      </c>
      <c r="V53" s="5"/>
    </row>
    <row r="54" spans="1:22" ht="67.5" customHeight="1" x14ac:dyDescent="0.25">
      <c r="A54" s="2">
        <v>46</v>
      </c>
      <c r="B54" s="11" t="s">
        <v>5</v>
      </c>
      <c r="C54" s="28">
        <f>SUM(D54:J54)</f>
        <v>500000</v>
      </c>
      <c r="D54" s="24">
        <f>D56</f>
        <v>0</v>
      </c>
      <c r="E54" s="24">
        <f t="shared" ref="E54:U54" si="25">E56</f>
        <v>0</v>
      </c>
      <c r="F54" s="24">
        <f t="shared" si="25"/>
        <v>0</v>
      </c>
      <c r="G54" s="39">
        <f t="shared" si="25"/>
        <v>500000</v>
      </c>
      <c r="H54" s="24">
        <f t="shared" si="25"/>
        <v>0</v>
      </c>
      <c r="I54" s="24">
        <f t="shared" si="25"/>
        <v>0</v>
      </c>
      <c r="J54" s="24">
        <f t="shared" si="25"/>
        <v>0</v>
      </c>
      <c r="K54" s="24">
        <f t="shared" si="25"/>
        <v>0</v>
      </c>
      <c r="L54" s="24">
        <f t="shared" si="25"/>
        <v>0</v>
      </c>
      <c r="M54" s="24">
        <f t="shared" si="25"/>
        <v>0</v>
      </c>
      <c r="N54" s="24">
        <f t="shared" si="25"/>
        <v>0</v>
      </c>
      <c r="O54" s="24">
        <f t="shared" si="25"/>
        <v>0</v>
      </c>
      <c r="P54" s="24">
        <f t="shared" si="25"/>
        <v>0</v>
      </c>
      <c r="Q54" s="24">
        <f t="shared" si="25"/>
        <v>0</v>
      </c>
      <c r="R54" s="24">
        <f t="shared" si="25"/>
        <v>0</v>
      </c>
      <c r="S54" s="24">
        <f t="shared" si="25"/>
        <v>0</v>
      </c>
      <c r="T54" s="24">
        <f t="shared" si="25"/>
        <v>0</v>
      </c>
      <c r="U54" s="24">
        <f t="shared" si="25"/>
        <v>0</v>
      </c>
      <c r="V54" s="13"/>
    </row>
    <row r="55" spans="1:22" x14ac:dyDescent="0.25">
      <c r="A55" s="2">
        <v>47</v>
      </c>
      <c r="B55" s="54" t="s">
        <v>12</v>
      </c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</row>
    <row r="56" spans="1:22" ht="58.5" customHeight="1" x14ac:dyDescent="0.25">
      <c r="A56" s="2">
        <v>48</v>
      </c>
      <c r="B56" s="10" t="s">
        <v>27</v>
      </c>
      <c r="C56" s="33">
        <f t="shared" ref="C56:C61" si="26">SUM(D56:J56)</f>
        <v>500000</v>
      </c>
      <c r="D56" s="27">
        <f>D58</f>
        <v>0</v>
      </c>
      <c r="E56" s="27">
        <f t="shared" ref="E56:U56" si="27">E58</f>
        <v>0</v>
      </c>
      <c r="F56" s="27">
        <f t="shared" si="27"/>
        <v>0</v>
      </c>
      <c r="G56" s="38">
        <f t="shared" si="27"/>
        <v>500000</v>
      </c>
      <c r="H56" s="27">
        <f t="shared" si="27"/>
        <v>0</v>
      </c>
      <c r="I56" s="27">
        <f t="shared" si="27"/>
        <v>0</v>
      </c>
      <c r="J56" s="27">
        <f t="shared" si="27"/>
        <v>0</v>
      </c>
      <c r="K56" s="27">
        <f t="shared" si="27"/>
        <v>0</v>
      </c>
      <c r="L56" s="27">
        <f t="shared" si="27"/>
        <v>0</v>
      </c>
      <c r="M56" s="27">
        <f t="shared" si="27"/>
        <v>0</v>
      </c>
      <c r="N56" s="27">
        <f t="shared" si="27"/>
        <v>0</v>
      </c>
      <c r="O56" s="27">
        <f t="shared" si="27"/>
        <v>0</v>
      </c>
      <c r="P56" s="27">
        <f t="shared" si="27"/>
        <v>0</v>
      </c>
      <c r="Q56" s="27">
        <f t="shared" si="27"/>
        <v>0</v>
      </c>
      <c r="R56" s="27">
        <f t="shared" si="27"/>
        <v>0</v>
      </c>
      <c r="S56" s="27">
        <f t="shared" si="27"/>
        <v>0</v>
      </c>
      <c r="T56" s="27">
        <f t="shared" si="27"/>
        <v>0</v>
      </c>
      <c r="U56" s="27">
        <f t="shared" si="27"/>
        <v>0</v>
      </c>
      <c r="V56" s="13"/>
    </row>
    <row r="57" spans="1:22" ht="60" customHeight="1" x14ac:dyDescent="0.25">
      <c r="A57" s="2">
        <v>49</v>
      </c>
      <c r="B57" s="9" t="s">
        <v>32</v>
      </c>
      <c r="C57" s="28">
        <f t="shared" si="26"/>
        <v>500000</v>
      </c>
      <c r="D57" s="23">
        <v>0</v>
      </c>
      <c r="E57" s="23">
        <v>0</v>
      </c>
      <c r="F57" s="23">
        <v>0</v>
      </c>
      <c r="G57" s="39">
        <v>500000</v>
      </c>
      <c r="H57" s="23">
        <v>0</v>
      </c>
      <c r="I57" s="23">
        <v>0</v>
      </c>
      <c r="J57" s="23">
        <v>0</v>
      </c>
      <c r="K57" s="23">
        <v>0</v>
      </c>
      <c r="L57" s="23">
        <v>0</v>
      </c>
      <c r="M57" s="23">
        <v>0</v>
      </c>
      <c r="N57" s="23">
        <v>0</v>
      </c>
      <c r="O57" s="23">
        <v>0</v>
      </c>
      <c r="P57" s="23">
        <v>0</v>
      </c>
      <c r="Q57" s="23">
        <v>0</v>
      </c>
      <c r="R57" s="23">
        <v>0</v>
      </c>
      <c r="S57" s="23">
        <v>0</v>
      </c>
      <c r="T57" s="23">
        <v>0</v>
      </c>
      <c r="U57" s="23">
        <v>0</v>
      </c>
      <c r="V57" s="16" t="s">
        <v>31</v>
      </c>
    </row>
    <row r="58" spans="1:22" ht="64.5" customHeight="1" x14ac:dyDescent="0.25">
      <c r="A58" s="2">
        <v>50</v>
      </c>
      <c r="B58" s="11" t="s">
        <v>5</v>
      </c>
      <c r="C58" s="28">
        <f t="shared" si="26"/>
        <v>500000</v>
      </c>
      <c r="D58" s="23">
        <v>0</v>
      </c>
      <c r="E58" s="23">
        <v>0</v>
      </c>
      <c r="F58" s="23">
        <v>0</v>
      </c>
      <c r="G58" s="39">
        <v>500000</v>
      </c>
      <c r="H58" s="23">
        <v>0</v>
      </c>
      <c r="I58" s="23">
        <v>0</v>
      </c>
      <c r="J58" s="23">
        <v>0</v>
      </c>
      <c r="K58" s="23">
        <v>0</v>
      </c>
      <c r="L58" s="23">
        <v>0</v>
      </c>
      <c r="M58" s="23">
        <v>0</v>
      </c>
      <c r="N58" s="23">
        <v>0</v>
      </c>
      <c r="O58" s="23">
        <v>0</v>
      </c>
      <c r="P58" s="23">
        <v>0</v>
      </c>
      <c r="Q58" s="23">
        <v>0</v>
      </c>
      <c r="R58" s="23">
        <v>0</v>
      </c>
      <c r="S58" s="23">
        <v>0</v>
      </c>
      <c r="T58" s="23">
        <v>0</v>
      </c>
      <c r="U58" s="23">
        <v>0</v>
      </c>
      <c r="V58" s="5"/>
    </row>
    <row r="59" spans="1:22" ht="15.75" x14ac:dyDescent="0.25">
      <c r="A59" s="2">
        <v>51</v>
      </c>
      <c r="B59" s="53" t="s">
        <v>43</v>
      </c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</row>
    <row r="60" spans="1:22" ht="68.25" customHeight="1" x14ac:dyDescent="0.25">
      <c r="A60" s="2">
        <v>52</v>
      </c>
      <c r="B60" s="4" t="s">
        <v>24</v>
      </c>
      <c r="C60" s="33">
        <f t="shared" si="26"/>
        <v>7513371.1500000004</v>
      </c>
      <c r="D60" s="21">
        <f>D61</f>
        <v>2630590</v>
      </c>
      <c r="E60" s="21">
        <f t="shared" ref="E60:U60" si="28">E61</f>
        <v>1056740</v>
      </c>
      <c r="F60" s="21">
        <f t="shared" si="28"/>
        <v>99900</v>
      </c>
      <c r="G60" s="37">
        <f t="shared" si="28"/>
        <v>1493320.15</v>
      </c>
      <c r="H60" s="21">
        <f t="shared" si="28"/>
        <v>721081</v>
      </c>
      <c r="I60" s="21">
        <f t="shared" si="28"/>
        <v>721081</v>
      </c>
      <c r="J60" s="21">
        <f t="shared" si="28"/>
        <v>790659</v>
      </c>
      <c r="K60" s="21">
        <f t="shared" si="28"/>
        <v>0</v>
      </c>
      <c r="L60" s="21">
        <f t="shared" si="28"/>
        <v>0</v>
      </c>
      <c r="M60" s="21">
        <f t="shared" si="28"/>
        <v>0</v>
      </c>
      <c r="N60" s="21">
        <f t="shared" si="28"/>
        <v>0</v>
      </c>
      <c r="O60" s="21">
        <f t="shared" si="28"/>
        <v>0</v>
      </c>
      <c r="P60" s="21">
        <f t="shared" si="28"/>
        <v>0</v>
      </c>
      <c r="Q60" s="21">
        <f t="shared" si="28"/>
        <v>0</v>
      </c>
      <c r="R60" s="21">
        <f t="shared" si="28"/>
        <v>0</v>
      </c>
      <c r="S60" s="21">
        <f t="shared" si="28"/>
        <v>0</v>
      </c>
      <c r="T60" s="21">
        <f t="shared" si="28"/>
        <v>0</v>
      </c>
      <c r="U60" s="21">
        <f t="shared" si="28"/>
        <v>0</v>
      </c>
      <c r="V60" s="5"/>
    </row>
    <row r="61" spans="1:22" ht="63.75" customHeight="1" x14ac:dyDescent="0.25">
      <c r="A61" s="2">
        <v>53</v>
      </c>
      <c r="B61" s="11" t="s">
        <v>5</v>
      </c>
      <c r="C61" s="33">
        <f t="shared" si="26"/>
        <v>7513371.1500000004</v>
      </c>
      <c r="D61" s="21">
        <f>D63</f>
        <v>2630590</v>
      </c>
      <c r="E61" s="21">
        <f>E63</f>
        <v>1056740</v>
      </c>
      <c r="F61" s="21">
        <f t="shared" ref="F61:U61" si="29">F63</f>
        <v>99900</v>
      </c>
      <c r="G61" s="37">
        <f t="shared" si="29"/>
        <v>1493320.15</v>
      </c>
      <c r="H61" s="21">
        <f t="shared" si="29"/>
        <v>721081</v>
      </c>
      <c r="I61" s="21">
        <f t="shared" si="29"/>
        <v>721081</v>
      </c>
      <c r="J61" s="21">
        <f t="shared" si="29"/>
        <v>790659</v>
      </c>
      <c r="K61" s="21">
        <f t="shared" si="29"/>
        <v>0</v>
      </c>
      <c r="L61" s="21">
        <f t="shared" si="29"/>
        <v>0</v>
      </c>
      <c r="M61" s="21">
        <f t="shared" si="29"/>
        <v>0</v>
      </c>
      <c r="N61" s="21">
        <f t="shared" si="29"/>
        <v>0</v>
      </c>
      <c r="O61" s="21">
        <f t="shared" si="29"/>
        <v>0</v>
      </c>
      <c r="P61" s="21">
        <f t="shared" si="29"/>
        <v>0</v>
      </c>
      <c r="Q61" s="21">
        <f t="shared" si="29"/>
        <v>0</v>
      </c>
      <c r="R61" s="21">
        <f t="shared" si="29"/>
        <v>0</v>
      </c>
      <c r="S61" s="21">
        <f t="shared" si="29"/>
        <v>0</v>
      </c>
      <c r="T61" s="21">
        <f t="shared" si="29"/>
        <v>0</v>
      </c>
      <c r="U61" s="21">
        <f t="shared" si="29"/>
        <v>0</v>
      </c>
      <c r="V61" s="5"/>
    </row>
    <row r="62" spans="1:22" x14ac:dyDescent="0.25">
      <c r="A62" s="2">
        <v>54</v>
      </c>
      <c r="B62" s="52" t="s">
        <v>13</v>
      </c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  <c r="P62" s="52"/>
      <c r="Q62" s="52"/>
      <c r="R62" s="52"/>
      <c r="S62" s="52"/>
      <c r="T62" s="52"/>
      <c r="U62" s="52"/>
      <c r="V62" s="52"/>
    </row>
    <row r="63" spans="1:22" ht="73.5" customHeight="1" x14ac:dyDescent="0.25">
      <c r="A63" s="2">
        <v>55</v>
      </c>
      <c r="B63" s="4" t="s">
        <v>27</v>
      </c>
      <c r="C63" s="21">
        <f>SUM(D63:J63)</f>
        <v>7513371.1500000004</v>
      </c>
      <c r="D63" s="21">
        <f>D65+D67+D69+D71+D73</f>
        <v>2630590</v>
      </c>
      <c r="E63" s="21">
        <f t="shared" ref="E63:J63" si="30">E65+E67+E69+E71+E73</f>
        <v>1056740</v>
      </c>
      <c r="F63" s="21">
        <f t="shared" si="30"/>
        <v>99900</v>
      </c>
      <c r="G63" s="37">
        <f t="shared" si="30"/>
        <v>1493320.15</v>
      </c>
      <c r="H63" s="21">
        <f t="shared" si="30"/>
        <v>721081</v>
      </c>
      <c r="I63" s="21">
        <f t="shared" si="30"/>
        <v>721081</v>
      </c>
      <c r="J63" s="21">
        <f t="shared" si="30"/>
        <v>790659</v>
      </c>
      <c r="K63" s="21">
        <f>K65+K67+K69+K71+K73</f>
        <v>0</v>
      </c>
      <c r="L63" s="21">
        <f t="shared" ref="L63:U63" si="31">L65+L67+L69+L71+L73</f>
        <v>0</v>
      </c>
      <c r="M63" s="21">
        <f t="shared" si="31"/>
        <v>0</v>
      </c>
      <c r="N63" s="21">
        <f t="shared" si="31"/>
        <v>0</v>
      </c>
      <c r="O63" s="21">
        <f t="shared" si="31"/>
        <v>0</v>
      </c>
      <c r="P63" s="21">
        <f t="shared" si="31"/>
        <v>0</v>
      </c>
      <c r="Q63" s="21">
        <f t="shared" si="31"/>
        <v>0</v>
      </c>
      <c r="R63" s="21">
        <f t="shared" si="31"/>
        <v>0</v>
      </c>
      <c r="S63" s="21">
        <f t="shared" si="31"/>
        <v>0</v>
      </c>
      <c r="T63" s="21">
        <f t="shared" si="31"/>
        <v>0</v>
      </c>
      <c r="U63" s="21">
        <f t="shared" si="31"/>
        <v>0</v>
      </c>
      <c r="V63" s="14"/>
    </row>
    <row r="64" spans="1:22" ht="93" customHeight="1" x14ac:dyDescent="0.25">
      <c r="A64" s="2">
        <v>56</v>
      </c>
      <c r="B64" s="11" t="s">
        <v>23</v>
      </c>
      <c r="C64" s="26">
        <f t="shared" ref="C64:C73" si="32">SUM(D64:J64)</f>
        <v>4135640</v>
      </c>
      <c r="D64" s="28">
        <v>296604</v>
      </c>
      <c r="E64" s="28">
        <v>630030</v>
      </c>
      <c r="F64" s="28">
        <v>0</v>
      </c>
      <c r="G64" s="39">
        <v>1358100</v>
      </c>
      <c r="H64" s="28">
        <v>597743</v>
      </c>
      <c r="I64" s="28">
        <v>597743</v>
      </c>
      <c r="J64" s="28">
        <v>655420</v>
      </c>
      <c r="K64" s="28">
        <v>0</v>
      </c>
      <c r="L64" s="28">
        <v>0</v>
      </c>
      <c r="M64" s="28">
        <v>0</v>
      </c>
      <c r="N64" s="28">
        <v>0</v>
      </c>
      <c r="O64" s="28">
        <v>0</v>
      </c>
      <c r="P64" s="28">
        <v>0</v>
      </c>
      <c r="Q64" s="28">
        <v>0</v>
      </c>
      <c r="R64" s="28">
        <v>0</v>
      </c>
      <c r="S64" s="28">
        <v>0</v>
      </c>
      <c r="T64" s="28">
        <v>0</v>
      </c>
      <c r="U64" s="28">
        <v>0</v>
      </c>
      <c r="V64" s="20" t="s">
        <v>33</v>
      </c>
    </row>
    <row r="65" spans="1:22" ht="62.25" customHeight="1" x14ac:dyDescent="0.25">
      <c r="A65" s="2">
        <v>57</v>
      </c>
      <c r="B65" s="9" t="s">
        <v>10</v>
      </c>
      <c r="C65" s="26">
        <f t="shared" si="32"/>
        <v>4135640</v>
      </c>
      <c r="D65" s="26">
        <v>296604</v>
      </c>
      <c r="E65" s="26">
        <v>630030</v>
      </c>
      <c r="F65" s="26">
        <v>0</v>
      </c>
      <c r="G65" s="39">
        <v>1358100</v>
      </c>
      <c r="H65" s="26">
        <v>597743</v>
      </c>
      <c r="I65" s="26">
        <v>597743</v>
      </c>
      <c r="J65" s="26">
        <v>655420</v>
      </c>
      <c r="K65" s="26">
        <v>0</v>
      </c>
      <c r="L65" s="26">
        <v>0</v>
      </c>
      <c r="M65" s="26">
        <v>0</v>
      </c>
      <c r="N65" s="26">
        <v>0</v>
      </c>
      <c r="O65" s="26">
        <v>0</v>
      </c>
      <c r="P65" s="26">
        <v>0</v>
      </c>
      <c r="Q65" s="26">
        <v>0</v>
      </c>
      <c r="R65" s="26">
        <v>0</v>
      </c>
      <c r="S65" s="26">
        <v>0</v>
      </c>
      <c r="T65" s="26">
        <v>0</v>
      </c>
      <c r="U65" s="26">
        <v>0</v>
      </c>
      <c r="V65" s="5"/>
    </row>
    <row r="66" spans="1:22" ht="83.25" customHeight="1" x14ac:dyDescent="0.25">
      <c r="A66" s="2">
        <v>58</v>
      </c>
      <c r="B66" s="11" t="s">
        <v>22</v>
      </c>
      <c r="C66" s="26">
        <f t="shared" si="32"/>
        <v>818033</v>
      </c>
      <c r="D66" s="28">
        <v>818033</v>
      </c>
      <c r="E66" s="28">
        <v>0</v>
      </c>
      <c r="F66" s="28">
        <v>0</v>
      </c>
      <c r="G66" s="39">
        <v>0</v>
      </c>
      <c r="H66" s="28">
        <v>0</v>
      </c>
      <c r="I66" s="28">
        <v>0</v>
      </c>
      <c r="J66" s="28">
        <v>0</v>
      </c>
      <c r="K66" s="28">
        <v>0</v>
      </c>
      <c r="L66" s="28">
        <v>0</v>
      </c>
      <c r="M66" s="28">
        <v>0</v>
      </c>
      <c r="N66" s="28">
        <v>0</v>
      </c>
      <c r="O66" s="28">
        <v>0</v>
      </c>
      <c r="P66" s="28">
        <v>0</v>
      </c>
      <c r="Q66" s="28">
        <v>0</v>
      </c>
      <c r="R66" s="28">
        <v>0</v>
      </c>
      <c r="S66" s="28">
        <v>0</v>
      </c>
      <c r="T66" s="28">
        <v>0</v>
      </c>
      <c r="U66" s="28">
        <v>0</v>
      </c>
      <c r="V66" s="20" t="s">
        <v>34</v>
      </c>
    </row>
    <row r="67" spans="1:22" ht="62.25" customHeight="1" x14ac:dyDescent="0.25">
      <c r="A67" s="2">
        <v>59</v>
      </c>
      <c r="B67" s="9" t="s">
        <v>10</v>
      </c>
      <c r="C67" s="26">
        <f t="shared" si="32"/>
        <v>818033</v>
      </c>
      <c r="D67" s="26">
        <v>818033</v>
      </c>
      <c r="E67" s="26">
        <v>0</v>
      </c>
      <c r="F67" s="26">
        <v>0</v>
      </c>
      <c r="G67" s="39">
        <v>0</v>
      </c>
      <c r="H67" s="26">
        <v>0</v>
      </c>
      <c r="I67" s="26">
        <v>0</v>
      </c>
      <c r="J67" s="26">
        <v>0</v>
      </c>
      <c r="K67" s="26">
        <v>0</v>
      </c>
      <c r="L67" s="26">
        <v>0</v>
      </c>
      <c r="M67" s="26">
        <v>0</v>
      </c>
      <c r="N67" s="26">
        <v>0</v>
      </c>
      <c r="O67" s="26">
        <v>0</v>
      </c>
      <c r="P67" s="26">
        <v>0</v>
      </c>
      <c r="Q67" s="26">
        <v>0</v>
      </c>
      <c r="R67" s="26">
        <v>0</v>
      </c>
      <c r="S67" s="26">
        <v>0</v>
      </c>
      <c r="T67" s="26">
        <v>0</v>
      </c>
      <c r="U67" s="26">
        <v>0</v>
      </c>
      <c r="V67" s="5"/>
    </row>
    <row r="68" spans="1:22" ht="108.75" customHeight="1" x14ac:dyDescent="0.25">
      <c r="A68" s="2">
        <v>60</v>
      </c>
      <c r="B68" s="11" t="s">
        <v>21</v>
      </c>
      <c r="C68" s="26">
        <f t="shared" si="32"/>
        <v>445914</v>
      </c>
      <c r="D68" s="28">
        <v>404200</v>
      </c>
      <c r="E68" s="28">
        <v>41714</v>
      </c>
      <c r="F68" s="28">
        <v>0</v>
      </c>
      <c r="G68" s="39">
        <v>0</v>
      </c>
      <c r="H68" s="28">
        <v>0</v>
      </c>
      <c r="I68" s="28">
        <v>0</v>
      </c>
      <c r="J68" s="28">
        <v>0</v>
      </c>
      <c r="K68" s="28">
        <v>0</v>
      </c>
      <c r="L68" s="28">
        <v>0</v>
      </c>
      <c r="M68" s="28">
        <v>0</v>
      </c>
      <c r="N68" s="28">
        <v>0</v>
      </c>
      <c r="O68" s="28">
        <v>0</v>
      </c>
      <c r="P68" s="28">
        <v>0</v>
      </c>
      <c r="Q68" s="28">
        <v>0</v>
      </c>
      <c r="R68" s="28">
        <v>0</v>
      </c>
      <c r="S68" s="28">
        <v>0</v>
      </c>
      <c r="T68" s="28">
        <v>0</v>
      </c>
      <c r="U68" s="28">
        <v>0</v>
      </c>
      <c r="V68" s="20">
        <v>55</v>
      </c>
    </row>
    <row r="69" spans="1:22" ht="74.25" customHeight="1" x14ac:dyDescent="0.25">
      <c r="A69" s="2">
        <v>61</v>
      </c>
      <c r="B69" s="9" t="s">
        <v>10</v>
      </c>
      <c r="C69" s="26">
        <f t="shared" si="32"/>
        <v>445914</v>
      </c>
      <c r="D69" s="26">
        <v>404200</v>
      </c>
      <c r="E69" s="26">
        <v>41714</v>
      </c>
      <c r="F69" s="26">
        <v>0</v>
      </c>
      <c r="G69" s="39">
        <v>0</v>
      </c>
      <c r="H69" s="26">
        <v>0</v>
      </c>
      <c r="I69" s="26">
        <v>0</v>
      </c>
      <c r="J69" s="26">
        <v>0</v>
      </c>
      <c r="K69" s="26">
        <v>0</v>
      </c>
      <c r="L69" s="26">
        <v>0</v>
      </c>
      <c r="M69" s="26">
        <v>0</v>
      </c>
      <c r="N69" s="26">
        <v>0</v>
      </c>
      <c r="O69" s="26">
        <v>0</v>
      </c>
      <c r="P69" s="26">
        <v>0</v>
      </c>
      <c r="Q69" s="26">
        <v>0</v>
      </c>
      <c r="R69" s="26">
        <v>0</v>
      </c>
      <c r="S69" s="26">
        <v>0</v>
      </c>
      <c r="T69" s="26">
        <v>0</v>
      </c>
      <c r="U69" s="26">
        <v>0</v>
      </c>
      <c r="V69" s="5"/>
    </row>
    <row r="70" spans="1:22" ht="93" customHeight="1" x14ac:dyDescent="0.25">
      <c r="A70" s="2">
        <v>62</v>
      </c>
      <c r="B70" s="11" t="s">
        <v>20</v>
      </c>
      <c r="C70" s="26">
        <f t="shared" si="32"/>
        <v>1285535.1499999999</v>
      </c>
      <c r="D70" s="28">
        <v>538500</v>
      </c>
      <c r="E70" s="28">
        <v>130000</v>
      </c>
      <c r="F70" s="28">
        <v>99900</v>
      </c>
      <c r="G70" s="39">
        <v>135220.15</v>
      </c>
      <c r="H70" s="28">
        <v>123338</v>
      </c>
      <c r="I70" s="28">
        <v>123338</v>
      </c>
      <c r="J70" s="28">
        <v>135239</v>
      </c>
      <c r="K70" s="28">
        <v>0</v>
      </c>
      <c r="L70" s="28">
        <v>0</v>
      </c>
      <c r="M70" s="28">
        <v>0</v>
      </c>
      <c r="N70" s="28">
        <v>0</v>
      </c>
      <c r="O70" s="28">
        <v>0</v>
      </c>
      <c r="P70" s="28">
        <v>0</v>
      </c>
      <c r="Q70" s="28">
        <v>0</v>
      </c>
      <c r="R70" s="28">
        <v>0</v>
      </c>
      <c r="S70" s="28">
        <v>0</v>
      </c>
      <c r="T70" s="28">
        <v>0</v>
      </c>
      <c r="U70" s="28">
        <v>0</v>
      </c>
      <c r="V70" s="20" t="s">
        <v>36</v>
      </c>
    </row>
    <row r="71" spans="1:22" ht="63.75" customHeight="1" x14ac:dyDescent="0.25">
      <c r="A71" s="2">
        <v>63</v>
      </c>
      <c r="B71" s="9" t="s">
        <v>10</v>
      </c>
      <c r="C71" s="26">
        <f t="shared" si="32"/>
        <v>1285535.1499999999</v>
      </c>
      <c r="D71" s="26">
        <v>538500</v>
      </c>
      <c r="E71" s="26">
        <v>130000</v>
      </c>
      <c r="F71" s="26">
        <v>99900</v>
      </c>
      <c r="G71" s="39">
        <v>135220.15</v>
      </c>
      <c r="H71" s="26">
        <v>123338</v>
      </c>
      <c r="I71" s="26">
        <v>123338</v>
      </c>
      <c r="J71" s="26">
        <v>135239</v>
      </c>
      <c r="K71" s="26">
        <v>0</v>
      </c>
      <c r="L71" s="26">
        <v>0</v>
      </c>
      <c r="M71" s="26">
        <v>0</v>
      </c>
      <c r="N71" s="26">
        <v>0</v>
      </c>
      <c r="O71" s="26">
        <v>0</v>
      </c>
      <c r="P71" s="26">
        <v>0</v>
      </c>
      <c r="Q71" s="26">
        <v>0</v>
      </c>
      <c r="R71" s="26">
        <v>0</v>
      </c>
      <c r="S71" s="26">
        <v>0</v>
      </c>
      <c r="T71" s="26">
        <v>0</v>
      </c>
      <c r="U71" s="26">
        <v>0</v>
      </c>
      <c r="V71" s="5"/>
    </row>
    <row r="72" spans="1:22" ht="72.75" customHeight="1" x14ac:dyDescent="0.25">
      <c r="A72" s="2">
        <v>64</v>
      </c>
      <c r="B72" s="10" t="s">
        <v>19</v>
      </c>
      <c r="C72" s="26">
        <f t="shared" si="32"/>
        <v>828249</v>
      </c>
      <c r="D72" s="28">
        <v>573253</v>
      </c>
      <c r="E72" s="28">
        <v>254996</v>
      </c>
      <c r="F72" s="28">
        <v>0</v>
      </c>
      <c r="G72" s="39">
        <v>0</v>
      </c>
      <c r="H72" s="28">
        <v>0</v>
      </c>
      <c r="I72" s="28">
        <v>0</v>
      </c>
      <c r="J72" s="28">
        <v>0</v>
      </c>
      <c r="K72" s="28">
        <v>0</v>
      </c>
      <c r="L72" s="28">
        <v>0</v>
      </c>
      <c r="M72" s="28">
        <v>0</v>
      </c>
      <c r="N72" s="28">
        <v>0</v>
      </c>
      <c r="O72" s="28">
        <v>0</v>
      </c>
      <c r="P72" s="28">
        <v>0</v>
      </c>
      <c r="Q72" s="28">
        <v>0</v>
      </c>
      <c r="R72" s="28">
        <v>0</v>
      </c>
      <c r="S72" s="28">
        <v>0</v>
      </c>
      <c r="T72" s="28">
        <v>0</v>
      </c>
      <c r="U72" s="28">
        <v>0</v>
      </c>
      <c r="V72" s="20" t="s">
        <v>35</v>
      </c>
    </row>
    <row r="73" spans="1:22" ht="57.75" customHeight="1" x14ac:dyDescent="0.25">
      <c r="A73" s="2">
        <v>65</v>
      </c>
      <c r="B73" s="9" t="s">
        <v>10</v>
      </c>
      <c r="C73" s="26">
        <f t="shared" si="32"/>
        <v>828249</v>
      </c>
      <c r="D73" s="26">
        <v>573253</v>
      </c>
      <c r="E73" s="26">
        <v>254996</v>
      </c>
      <c r="F73" s="23">
        <v>0</v>
      </c>
      <c r="G73" s="42">
        <v>0</v>
      </c>
      <c r="H73" s="23">
        <v>0</v>
      </c>
      <c r="I73" s="23">
        <v>0</v>
      </c>
      <c r="J73" s="23">
        <v>0</v>
      </c>
      <c r="K73" s="23">
        <v>0</v>
      </c>
      <c r="L73" s="23">
        <v>0</v>
      </c>
      <c r="M73" s="23">
        <v>0</v>
      </c>
      <c r="N73" s="23">
        <v>0</v>
      </c>
      <c r="O73" s="23">
        <v>0</v>
      </c>
      <c r="P73" s="23">
        <v>0</v>
      </c>
      <c r="Q73" s="23">
        <v>0</v>
      </c>
      <c r="R73" s="23">
        <v>0</v>
      </c>
      <c r="S73" s="23">
        <v>0</v>
      </c>
      <c r="T73" s="23">
        <v>0</v>
      </c>
      <c r="U73" s="23">
        <v>0</v>
      </c>
      <c r="V73" s="5"/>
    </row>
  </sheetData>
  <mergeCells count="15">
    <mergeCell ref="B62:V62"/>
    <mergeCell ref="B59:V59"/>
    <mergeCell ref="B55:V55"/>
    <mergeCell ref="B52:V52"/>
    <mergeCell ref="B22:V22"/>
    <mergeCell ref="B25:V25"/>
    <mergeCell ref="A6:A7"/>
    <mergeCell ref="B18:V18"/>
    <mergeCell ref="B6:B7"/>
    <mergeCell ref="Q1:V1"/>
    <mergeCell ref="Q2:V2"/>
    <mergeCell ref="V6:V7"/>
    <mergeCell ref="C6:U6"/>
    <mergeCell ref="B3:V3"/>
    <mergeCell ref="B4:V4"/>
  </mergeCells>
  <phoneticPr fontId="11" type="noConversion"/>
  <pageMargins left="0.39370078740157483" right="0.19685039370078741" top="0.39370078740157483" bottom="0.39370078740157483" header="0.31496062992125984" footer="0.31496062992125984"/>
  <pageSetup paperSize="9" scale="66" fitToHeight="0" orientation="landscape" horizontalDpi="180" verticalDpi="180" r:id="rId1"/>
  <rowBreaks count="1" manualBreakCount="1">
    <brk id="14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1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1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2017-04-28T06:07:59Z</dcterms:modified>
</cp:coreProperties>
</file>