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<sst xmlns="http://schemas.openxmlformats.org/spreadsheetml/2006/main" count="139" uniqueCount="136">
  <si>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</si>
  <si>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</si>
  <si>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</si>
  <si>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</si>
  <si>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</si>
  <si>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</si>
  <si>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</si>
  <si>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</si>
  <si>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</si>
  <si>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</si>
  <si>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</si>
  <si>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</si>
  <si>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</si>
  <si>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</si>
  <si>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</si>
  <si>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</si>
  <si>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</si>
  <si>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</si>
  <si>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</si>
  <si>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</si>
  <si>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</si>
  <si>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</si>
  <si>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</si>
  <si>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</si>
  <si>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</si>
  <si>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</si>
  <si>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</si>
  <si>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</si>
  <si>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</si>
  <si>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</si>
  <si>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</si>
  <si>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</si>
  <si>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</si>
  <si>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</si>
  <si>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</si>
  <si>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</si>
  <si>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</si>
  <si>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</si>
  <si>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</si>
  <si>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</si>
  <si>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</si>
  <si>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</si>
  <si>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</si>
  <si>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</si>
  <si>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</si>
  <si>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</si>
  <si>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</si>
  <si>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</si>
  <si>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</si>
  <si>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</si>
  <si>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</si>
  <si>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</si>
  <si>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</si>
  <si>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</si>
  <si>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</si>
  <si>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</si>
  <si>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</si>
  <si>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</si>
  <si>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</si>
  <si>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</si>
  <si>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</si>
  <si>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</si>
  <si>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</si>
  <si>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</si>
  <si>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</si>
  <si>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</si>
  <si>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</si>
  <si>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</si>
  <si>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</si>
  <si>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</si>
  <si>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</si>
  <si>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</si>
  <si>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</si>
  <si>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</si>
  <si>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</si>
  <si>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</si>
  <si>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</si>
  <si>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</si>
  <si>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</si>
  <si>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</si>
  <si>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</si>
  <si>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</si>
  <si>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</si>
  <si>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</si>
  <si>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</si>
  <si>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</si>
  <si>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</si>
  <si>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</si>
  <si>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</si>
  <si>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</si>
  <si>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</si>
  <si>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</si>
  <si>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</si>
  <si>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</si>
  <si>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</si>
  <si>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</si>
  <si>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</si>
  <si>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</si>
  <si>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</si>
  <si>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</si>
  <si>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</si>
  <si>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</si>
  <si>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</si>
  <si>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</si>
  <si>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</si>
  <si>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</si>
  <si>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</si>
  <si>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</si>
  <si>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</si>
  <si>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</si>
  <si>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</si>
  <si>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</si>
  <si>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</si>
  <si>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</si>
  <si>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</si>
  <si>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</si>
  <si>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</si>
  <si>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</si>
  <si>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</si>
  <si>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</si>
  <si>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</si>
  <si>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</si>
  <si>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</si>
  <si>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</si>
  <si>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</si>
  <si>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</si>
  <si>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</si>
  <si>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</si>
  <si>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</si>
  <si>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</si>
  <si>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t>Дополнительное образование</t>
  </si>
  <si>
    <t>2 19 00000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</si>
  <si>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февраля 2021 года.</t>
    </r>
  </si>
  <si>
    <t>по расходам  по состоянию на 01 февраля 2021 года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</si>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</sst>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72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i/>
      <sz val="10"/>
      <color indexed="56"/>
      <name val="Arial Cyr"/>
      <family val="0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sz val="8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Liberation Serif"/>
      <family val="1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theme="3" tint="-0.24997000396251678"/>
      <name val="Arial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  <font>
      <b/>
      <i/>
      <sz val="10"/>
      <color rgb="FF00206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rgb="FF000000"/>
      </top>
      <bottom style="thin"/>
    </border>
    <border>
      <left style="medium"/>
      <right style="medium"/>
      <top>
        <color rgb="FF000000"/>
      </top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thin">
        <color rgb="FF000000"/>
      </right>
      <top>
        <color rgb="FF000000"/>
      </top>
      <bottom style="thin">
        <color rgb="FF00000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1">
      <alignment horizontal="left" wrapText="1" indent="2"/>
      <protection/>
    </xf>
    <xf numFmtId="4" fontId="47" fillId="0" borderId="2">
      <alignment horizontal="right"/>
      <protection/>
    </xf>
    <xf numFmtId="4" fontId="48" fillId="0" borderId="3">
      <alignment horizontal="right" shrinkToFit="1"/>
      <protection/>
    </xf>
    <xf numFmtId="4" fontId="48" fillId="0" borderId="3">
      <alignment horizontal="right" shrinkToFit="1"/>
      <protection/>
    </xf>
    <xf numFmtId="4" fontId="48" fillId="0" borderId="3">
      <alignment horizontal="right" wrapText="1"/>
      <protection/>
    </xf>
    <xf numFmtId="4" fontId="48" fillId="0" borderId="3">
      <alignment horizontal="right" wrapText="1"/>
      <protection/>
    </xf>
    <xf numFmtId="4" fontId="11" fillId="0" borderId="4">
      <alignment horizontal="right" wrapText="1"/>
      <protection/>
    </xf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9" fillId="25" borderId="5" applyNumberFormat="0" applyAlignment="0" applyProtection="0"/>
    <xf numFmtId="0" fontId="50" fillId="26" borderId="6" applyNumberFormat="0" applyAlignment="0" applyProtection="0"/>
    <xf numFmtId="0" fontId="51" fillId="26" borderId="5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27" borderId="11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12" applyNumberFormat="0" applyFont="0" applyAlignment="0" applyProtection="0"/>
    <xf numFmtId="9" fontId="0" fillId="0" borderId="0" applyFont="0" applyFill="0" applyBorder="0" applyAlignment="0" applyProtection="0"/>
    <xf numFmtId="0" fontId="61" fillId="0" borderId="13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4" xfId="0" applyFont="1" applyFill="1" applyBorder="1" applyAlignment="1">
      <alignment/>
    </xf>
    <xf numFmtId="180" fontId="0" fillId="0" borderId="15" xfId="0" applyNumberFormat="1" applyFont="1" applyFill="1" applyBorder="1" applyAlignment="1">
      <alignment horizontal="center"/>
    </xf>
    <xf numFmtId="180" fontId="0" fillId="0" borderId="16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wrapText="1"/>
    </xf>
    <xf numFmtId="0" fontId="6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180" fontId="0" fillId="0" borderId="19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horizontal="left" wrapText="1"/>
    </xf>
    <xf numFmtId="180" fontId="0" fillId="0" borderId="2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23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24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wrapText="1"/>
    </xf>
    <xf numFmtId="0" fontId="15" fillId="0" borderId="19" xfId="0" applyFont="1" applyFill="1" applyBorder="1" applyAlignment="1">
      <alignment/>
    </xf>
    <xf numFmtId="0" fontId="15" fillId="0" borderId="2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wrapText="1"/>
    </xf>
    <xf numFmtId="0" fontId="1" fillId="0" borderId="28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30" xfId="0" applyFont="1" applyFill="1" applyBorder="1" applyAlignment="1">
      <alignment wrapText="1"/>
    </xf>
    <xf numFmtId="0" fontId="64" fillId="0" borderId="0" xfId="0" applyFont="1" applyFill="1" applyAlignment="1">
      <alignment/>
    </xf>
    <xf numFmtId="2" fontId="64" fillId="0" borderId="24" xfId="0" applyNumberFormat="1" applyFont="1" applyFill="1" applyBorder="1" applyAlignment="1">
      <alignment/>
    </xf>
    <xf numFmtId="2" fontId="64" fillId="0" borderId="0" xfId="0" applyNumberFormat="1" applyFont="1" applyFill="1" applyAlignment="1">
      <alignment/>
    </xf>
    <xf numFmtId="4" fontId="65" fillId="0" borderId="31" xfId="0" applyNumberFormat="1" applyFont="1" applyFill="1" applyBorder="1" applyAlignment="1">
      <alignment horizontal="right" vertical="center" wrapText="1"/>
    </xf>
    <xf numFmtId="4" fontId="65" fillId="0" borderId="32" xfId="0" applyNumberFormat="1" applyFont="1" applyFill="1" applyBorder="1" applyAlignment="1">
      <alignment horizontal="right" vertical="center" wrapText="1"/>
    </xf>
    <xf numFmtId="2" fontId="65" fillId="0" borderId="31" xfId="0" applyNumberFormat="1" applyFont="1" applyFill="1" applyBorder="1" applyAlignment="1">
      <alignment horizontal="right" wrapText="1"/>
    </xf>
    <xf numFmtId="2" fontId="65" fillId="0" borderId="32" xfId="0" applyNumberFormat="1" applyFont="1" applyFill="1" applyBorder="1" applyAlignment="1">
      <alignment horizontal="right" wrapText="1"/>
    </xf>
    <xf numFmtId="4" fontId="65" fillId="0" borderId="31" xfId="0" applyNumberFormat="1" applyFont="1" applyFill="1" applyBorder="1" applyAlignment="1">
      <alignment horizontal="right" wrapText="1"/>
    </xf>
    <xf numFmtId="4" fontId="65" fillId="0" borderId="32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4" fontId="48" fillId="0" borderId="0" xfId="36" applyBorder="1" applyProtection="1">
      <alignment horizontal="right" shrinkToFit="1"/>
      <protection/>
    </xf>
    <xf numFmtId="4" fontId="48" fillId="0" borderId="0" xfId="36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66" fillId="0" borderId="22" xfId="0" applyNumberFormat="1" applyFont="1" applyFill="1" applyBorder="1" applyAlignment="1">
      <alignment horizontal="right" vertical="center" wrapText="1"/>
    </xf>
    <xf numFmtId="2" fontId="65" fillId="0" borderId="31" xfId="0" applyNumberFormat="1" applyFont="1" applyFill="1" applyBorder="1" applyAlignment="1">
      <alignment/>
    </xf>
    <xf numFmtId="4" fontId="65" fillId="0" borderId="29" xfId="0" applyNumberFormat="1" applyFont="1" applyFill="1" applyBorder="1" applyAlignment="1">
      <alignment horizontal="center" vertical="center" wrapText="1"/>
    </xf>
    <xf numFmtId="4" fontId="65" fillId="0" borderId="22" xfId="0" applyNumberFormat="1" applyFont="1" applyFill="1" applyBorder="1" applyAlignment="1">
      <alignment horizontal="center" vertical="center" wrapText="1"/>
    </xf>
    <xf numFmtId="4" fontId="65" fillId="0" borderId="31" xfId="0" applyNumberFormat="1" applyFont="1" applyFill="1" applyBorder="1" applyAlignment="1">
      <alignment/>
    </xf>
    <xf numFmtId="4" fontId="6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80" fontId="3" fillId="0" borderId="3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vertical="center"/>
    </xf>
    <xf numFmtId="180" fontId="0" fillId="0" borderId="35" xfId="0" applyNumberFormat="1" applyFont="1" applyFill="1" applyBorder="1" applyAlignment="1">
      <alignment horizontal="center" wrapText="1"/>
    </xf>
    <xf numFmtId="180" fontId="0" fillId="0" borderId="30" xfId="0" applyNumberFormat="1" applyFont="1" applyFill="1" applyBorder="1" applyAlignment="1">
      <alignment horizontal="center"/>
    </xf>
    <xf numFmtId="180" fontId="0" fillId="0" borderId="36" xfId="0" applyNumberFormat="1" applyFont="1" applyFill="1" applyBorder="1" applyAlignment="1">
      <alignment horizontal="center"/>
    </xf>
    <xf numFmtId="180" fontId="0" fillId="0" borderId="19" xfId="0" applyNumberFormat="1" applyFont="1" applyFill="1" applyBorder="1" applyAlignment="1">
      <alignment horizontal="center"/>
    </xf>
    <xf numFmtId="180" fontId="0" fillId="0" borderId="37" xfId="0" applyNumberFormat="1" applyFont="1" applyFill="1" applyBorder="1" applyAlignment="1">
      <alignment horizontal="center"/>
    </xf>
    <xf numFmtId="180" fontId="13" fillId="0" borderId="22" xfId="0" applyNumberFormat="1" applyFont="1" applyFill="1" applyBorder="1" applyAlignment="1">
      <alignment horizontal="center"/>
    </xf>
    <xf numFmtId="180" fontId="3" fillId="0" borderId="22" xfId="0" applyNumberFormat="1" applyFont="1" applyFill="1" applyBorder="1" applyAlignment="1">
      <alignment horizontal="center"/>
    </xf>
    <xf numFmtId="180" fontId="0" fillId="0" borderId="35" xfId="0" applyNumberFormat="1" applyFont="1" applyFill="1" applyBorder="1" applyAlignment="1">
      <alignment horizontal="center"/>
    </xf>
    <xf numFmtId="180" fontId="1" fillId="0" borderId="15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wrapText="1"/>
    </xf>
    <xf numFmtId="0" fontId="0" fillId="0" borderId="35" xfId="0" applyFont="1" applyFill="1" applyBorder="1" applyAlignment="1">
      <alignment wrapText="1"/>
    </xf>
    <xf numFmtId="180" fontId="1" fillId="0" borderId="39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180" fontId="1" fillId="0" borderId="40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180" fontId="3" fillId="0" borderId="29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9" fillId="0" borderId="35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180" fontId="3" fillId="0" borderId="41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vertical="center"/>
    </xf>
    <xf numFmtId="0" fontId="4" fillId="0" borderId="30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180" fontId="3" fillId="0" borderId="29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/>
    </xf>
    <xf numFmtId="0" fontId="1" fillId="0" borderId="44" xfId="0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/>
    </xf>
    <xf numFmtId="2" fontId="0" fillId="0" borderId="24" xfId="0" applyNumberFormat="1" applyFont="1" applyFill="1" applyBorder="1" applyAlignment="1">
      <alignment horizontal="right" vertical="center" wrapText="1"/>
    </xf>
    <xf numFmtId="2" fontId="0" fillId="0" borderId="19" xfId="0" applyNumberFormat="1" applyFont="1" applyFill="1" applyBorder="1" applyAlignment="1">
      <alignment horizontal="right" wrapText="1"/>
    </xf>
    <xf numFmtId="2" fontId="0" fillId="0" borderId="19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 horizontal="right" vertical="center" wrapText="1"/>
    </xf>
    <xf numFmtId="2" fontId="0" fillId="0" borderId="21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 horizontal="right" vertical="center" wrapText="1"/>
    </xf>
    <xf numFmtId="2" fontId="0" fillId="0" borderId="24" xfId="0" applyNumberFormat="1" applyFont="1" applyFill="1" applyBorder="1" applyAlignment="1">
      <alignment horizontal="right" wrapText="1"/>
    </xf>
    <xf numFmtId="2" fontId="0" fillId="0" borderId="19" xfId="0" applyNumberFormat="1" applyFont="1" applyFill="1" applyBorder="1" applyAlignment="1">
      <alignment horizontal="right"/>
    </xf>
    <xf numFmtId="2" fontId="0" fillId="0" borderId="26" xfId="0" applyNumberFormat="1" applyFont="1" applyFill="1" applyBorder="1" applyAlignment="1">
      <alignment/>
    </xf>
    <xf numFmtId="2" fontId="0" fillId="0" borderId="46" xfId="0" applyNumberFormat="1" applyFont="1" applyFill="1" applyBorder="1" applyAlignment="1">
      <alignment/>
    </xf>
    <xf numFmtId="2" fontId="0" fillId="0" borderId="47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4" fillId="0" borderId="50" xfId="0" applyFont="1" applyFill="1" applyBorder="1" applyAlignment="1">
      <alignment wrapText="1"/>
    </xf>
    <xf numFmtId="0" fontId="4" fillId="0" borderId="51" xfId="0" applyFont="1" applyFill="1" applyBorder="1" applyAlignment="1">
      <alignment wrapText="1"/>
    </xf>
    <xf numFmtId="0" fontId="4" fillId="0" borderId="52" xfId="0" applyFont="1" applyFill="1" applyBorder="1" applyAlignment="1">
      <alignment wrapText="1"/>
    </xf>
    <xf numFmtId="0" fontId="12" fillId="0" borderId="53" xfId="59" applyNumberFormat="1" applyFont="1" applyFill="1" applyBorder="1" applyAlignment="1">
      <alignment horizontal="left" vertical="top" wrapText="1"/>
      <protection/>
    </xf>
    <xf numFmtId="0" fontId="12" fillId="0" borderId="54" xfId="59" applyNumberFormat="1" applyFont="1" applyFill="1" applyBorder="1" applyAlignment="1">
      <alignment horizontal="left" vertical="top" wrapText="1"/>
      <protection/>
    </xf>
    <xf numFmtId="0" fontId="4" fillId="0" borderId="51" xfId="0" applyFont="1" applyFill="1" applyBorder="1" applyAlignment="1">
      <alignment horizontal="left" vertical="center" wrapText="1"/>
    </xf>
    <xf numFmtId="0" fontId="12" fillId="0" borderId="55" xfId="59" applyNumberFormat="1" applyFont="1" applyFill="1" applyBorder="1" applyAlignment="1">
      <alignment horizontal="left" vertical="top" wrapText="1"/>
      <protection/>
    </xf>
    <xf numFmtId="0" fontId="8" fillId="0" borderId="49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wrapText="1"/>
    </xf>
    <xf numFmtId="0" fontId="8" fillId="0" borderId="49" xfId="0" applyFont="1" applyFill="1" applyBorder="1" applyAlignment="1">
      <alignment/>
    </xf>
    <xf numFmtId="0" fontId="12" fillId="0" borderId="57" xfId="59" applyNumberFormat="1" applyFont="1" applyFill="1" applyBorder="1" applyAlignment="1">
      <alignment horizontal="left" vertical="top" wrapText="1"/>
      <protection/>
    </xf>
    <xf numFmtId="0" fontId="8" fillId="0" borderId="30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4" fontId="67" fillId="0" borderId="3" xfId="35" applyNumberFormat="1" applyFont="1" applyFill="1" applyProtection="1">
      <alignment horizontal="right" shrinkToFit="1"/>
      <protection/>
    </xf>
    <xf numFmtId="4" fontId="68" fillId="0" borderId="59" xfId="37" applyNumberFormat="1" applyFont="1" applyFill="1" applyBorder="1" applyProtection="1">
      <alignment horizontal="right" wrapText="1"/>
      <protection/>
    </xf>
    <xf numFmtId="4" fontId="68" fillId="0" borderId="3" xfId="37" applyNumberFormat="1" applyFont="1" applyFill="1" applyProtection="1">
      <alignment horizontal="right" wrapText="1"/>
      <protection/>
    </xf>
    <xf numFmtId="4" fontId="68" fillId="0" borderId="33" xfId="37" applyNumberFormat="1" applyFont="1" applyFill="1" applyBorder="1" applyProtection="1">
      <alignment horizontal="right" wrapText="1"/>
      <protection/>
    </xf>
    <xf numFmtId="4" fontId="68" fillId="0" borderId="60" xfId="37" applyNumberFormat="1" applyFont="1" applyFill="1" applyBorder="1" applyProtection="1">
      <alignment horizontal="right" wrapText="1"/>
      <protection/>
    </xf>
    <xf numFmtId="4" fontId="68" fillId="0" borderId="37" xfId="37" applyNumberFormat="1" applyFont="1" applyFill="1" applyBorder="1" applyProtection="1">
      <alignment horizontal="right" wrapText="1"/>
      <protection/>
    </xf>
    <xf numFmtId="4" fontId="68" fillId="0" borderId="22" xfId="37" applyNumberFormat="1" applyFont="1" applyFill="1" applyBorder="1" applyProtection="1">
      <alignment horizontal="right" wrapText="1"/>
      <protection/>
    </xf>
    <xf numFmtId="4" fontId="68" fillId="0" borderId="61" xfId="37" applyNumberFormat="1" applyFont="1" applyFill="1" applyBorder="1" applyProtection="1">
      <alignment horizontal="right" wrapText="1"/>
      <protection/>
    </xf>
    <xf numFmtId="4" fontId="47" fillId="0" borderId="3" xfId="35" applyNumberFormat="1" applyFont="1" applyFill="1" applyProtection="1">
      <alignment horizontal="right" shrinkToFit="1"/>
      <protection/>
    </xf>
    <xf numFmtId="0" fontId="5" fillId="0" borderId="29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left"/>
    </xf>
    <xf numFmtId="0" fontId="69" fillId="0" borderId="62" xfId="0" applyFont="1" applyFill="1" applyBorder="1" applyAlignment="1">
      <alignment horizontal="center" vertical="center" wrapText="1"/>
    </xf>
    <xf numFmtId="0" fontId="69" fillId="0" borderId="37" xfId="0" applyFont="1" applyFill="1" applyBorder="1" applyAlignment="1">
      <alignment horizontal="center" vertical="center" wrapText="1"/>
    </xf>
    <xf numFmtId="0" fontId="69" fillId="0" borderId="33" xfId="0" applyFont="1" applyFill="1" applyBorder="1" applyAlignment="1">
      <alignment horizontal="center" vertical="center" wrapText="1"/>
    </xf>
    <xf numFmtId="0" fontId="70" fillId="0" borderId="62" xfId="0" applyFont="1" applyFill="1" applyBorder="1" applyAlignment="1">
      <alignment horizontal="center" vertical="center" wrapText="1"/>
    </xf>
    <xf numFmtId="0" fontId="70" fillId="0" borderId="37" xfId="0" applyFont="1" applyFill="1" applyBorder="1" applyAlignment="1">
      <alignment horizontal="center" vertical="center" wrapText="1"/>
    </xf>
    <xf numFmtId="0" fontId="70" fillId="0" borderId="3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71" fillId="0" borderId="0" xfId="0" applyFont="1" applyFill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69" fillId="0" borderId="63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3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47" fillId="0" borderId="2" xfId="34" applyNumberFormat="1" applyFont="1" applyFill="1" applyProtection="1">
      <alignment horizontal="right"/>
      <protection/>
    </xf>
    <xf numFmtId="0" fontId="0" fillId="0" borderId="64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4" fontId="68" fillId="0" borderId="66" xfId="37" applyNumberFormat="1" applyFont="1" applyFill="1" applyBorder="1" applyProtection="1">
      <alignment horizontal="right" wrapText="1"/>
      <protection/>
    </xf>
    <xf numFmtId="0" fontId="0" fillId="0" borderId="67" xfId="0" applyFont="1" applyFill="1" applyBorder="1" applyAlignment="1">
      <alignment/>
    </xf>
    <xf numFmtId="179" fontId="0" fillId="0" borderId="22" xfId="66" applyFont="1" applyFill="1" applyBorder="1" applyAlignment="1">
      <alignment/>
    </xf>
    <xf numFmtId="0" fontId="8" fillId="0" borderId="22" xfId="0" applyFont="1" applyFill="1" applyBorder="1" applyAlignment="1">
      <alignment horizontal="center" vertical="center" wrapText="1"/>
    </xf>
    <xf numFmtId="4" fontId="47" fillId="0" borderId="2" xfId="34" applyNumberFormat="1" applyFill="1" applyProtection="1">
      <alignment horizontal="right"/>
      <protection/>
    </xf>
    <xf numFmtId="0" fontId="0" fillId="0" borderId="50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49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34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2" fontId="0" fillId="0" borderId="22" xfId="0" applyNumberFormat="1" applyFont="1" applyFill="1" applyBorder="1" applyAlignment="1">
      <alignment/>
    </xf>
    <xf numFmtId="0" fontId="0" fillId="0" borderId="48" xfId="0" applyFont="1" applyFill="1" applyBorder="1" applyAlignment="1">
      <alignment wrapText="1"/>
    </xf>
    <xf numFmtId="2" fontId="0" fillId="0" borderId="38" xfId="0" applyNumberFormat="1" applyFont="1" applyFill="1" applyBorder="1" applyAlignment="1">
      <alignment wrapText="1"/>
    </xf>
    <xf numFmtId="2" fontId="0" fillId="0" borderId="30" xfId="0" applyNumberFormat="1" applyFont="1" applyFill="1" applyBorder="1" applyAlignment="1">
      <alignment/>
    </xf>
    <xf numFmtId="2" fontId="0" fillId="0" borderId="36" xfId="0" applyNumberFormat="1" applyFont="1" applyFill="1" applyBorder="1" applyAlignment="1">
      <alignment/>
    </xf>
    <xf numFmtId="2" fontId="0" fillId="0" borderId="33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0" fontId="0" fillId="0" borderId="69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4" fontId="0" fillId="0" borderId="31" xfId="0" applyNumberFormat="1" applyFont="1" applyFill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5" xfId="34"/>
    <cellStyle name="xl50" xfId="35"/>
    <cellStyle name="xl51" xfId="36"/>
    <cellStyle name="xl83" xfId="37"/>
    <cellStyle name="xl84" xfId="38"/>
    <cellStyle name="xl8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4">
      <pane ySplit="7" topLeftCell="A11" activePane="bottomLeft" state="frozen"/>
      <selection pane="topLeft" activeCell="A4" sqref="A4"/>
      <selection pane="bottomLeft" activeCell="F39" sqref="F39"/>
    </sheetView>
  </sheetViews>
  <sheetFormatPr defaultColWidth="9.140625" defaultRowHeight="12.75"/>
  <cols>
    <col min="1" max="1" width="11.7109375" style="16" customWidth="1"/>
    <col min="2" max="2" width="47.57421875" style="16" customWidth="1"/>
    <col min="3" max="3" width="11.00390625" style="16" customWidth="1"/>
    <col min="4" max="5" width="10.140625" style="16" customWidth="1"/>
    <col min="6" max="7" width="8.421875" style="16" customWidth="1"/>
    <col min="8" max="8" width="9.140625" style="16" customWidth="1"/>
    <col min="9" max="9" width="11.28125" style="16" customWidth="1"/>
    <col min="10" max="10" width="9.57421875" style="16" bestFit="1" customWidth="1"/>
    <col min="11" max="16384" width="9.140625" style="16" customWidth="1"/>
  </cols>
  <sheetData>
    <row r="1" spans="2:7" ht="12.75">
      <c r="B1" s="48"/>
      <c r="C1" s="49"/>
      <c r="D1" s="49"/>
      <c r="E1" s="48" t="s">
        <v>122</v>
      </c>
      <c r="F1" s="48"/>
      <c r="G1" s="48"/>
    </row>
    <row r="2" spans="2:7" ht="12.75">
      <c r="B2" s="173"/>
      <c r="C2" s="173"/>
      <c r="D2" s="173"/>
      <c r="E2" s="173"/>
      <c r="F2" s="173"/>
      <c r="G2" s="173"/>
    </row>
    <row r="3" spans="2:7" ht="9" customHeight="1">
      <c r="B3" s="50"/>
      <c r="C3" s="50"/>
      <c r="D3" s="50"/>
      <c r="E3" s="50"/>
      <c r="F3" s="50"/>
      <c r="G3" s="50"/>
    </row>
    <row r="4" spans="1:7" s="55" customFormat="1" ht="18" customHeight="1">
      <c r="A4" s="174" t="s">
        <v>124</v>
      </c>
      <c r="B4" s="174"/>
      <c r="C4" s="174"/>
      <c r="D4" s="174"/>
      <c r="E4" s="174"/>
      <c r="F4" s="174"/>
      <c r="G4" s="174"/>
    </row>
    <row r="5" spans="1:7" s="55" customFormat="1" ht="18" customHeight="1">
      <c r="A5" s="174" t="s">
        <v>132</v>
      </c>
      <c r="B5" s="174"/>
      <c r="C5" s="174"/>
      <c r="D5" s="174"/>
      <c r="E5" s="174"/>
      <c r="F5" s="174"/>
      <c r="G5" s="174"/>
    </row>
    <row r="6" ht="8.25" customHeight="1"/>
    <row r="7" spans="5:7" ht="11.25" customHeight="1" thickBot="1">
      <c r="E7" s="175" t="s">
        <v>0</v>
      </c>
      <c r="F7" s="175"/>
      <c r="G7" s="175"/>
    </row>
    <row r="8" spans="1:7" s="55" customFormat="1" ht="12.75">
      <c r="A8" s="167" t="s">
        <v>1</v>
      </c>
      <c r="B8" s="167" t="s">
        <v>2</v>
      </c>
      <c r="C8" s="167" t="s">
        <v>86</v>
      </c>
      <c r="D8" s="167" t="s">
        <v>88</v>
      </c>
      <c r="E8" s="178" t="s">
        <v>3</v>
      </c>
      <c r="F8" s="167" t="s">
        <v>87</v>
      </c>
      <c r="G8" s="170" t="s">
        <v>89</v>
      </c>
    </row>
    <row r="9" spans="1:7" s="55" customFormat="1" ht="12.75">
      <c r="A9" s="168"/>
      <c r="B9" s="168"/>
      <c r="C9" s="168"/>
      <c r="D9" s="168"/>
      <c r="E9" s="179"/>
      <c r="F9" s="168"/>
      <c r="G9" s="171"/>
    </row>
    <row r="10" spans="1:10" s="55" customFormat="1" ht="30.75" customHeight="1" thickBot="1">
      <c r="A10" s="168"/>
      <c r="B10" s="169"/>
      <c r="C10" s="169"/>
      <c r="D10" s="169"/>
      <c r="E10" s="180"/>
      <c r="F10" s="169"/>
      <c r="G10" s="172"/>
      <c r="I10" s="57"/>
      <c r="J10" s="57"/>
    </row>
    <row r="11" spans="1:11" ht="16.5" customHeight="1" thickBot="1">
      <c r="A11" s="17" t="s">
        <v>4</v>
      </c>
      <c r="B11" s="18" t="s">
        <v>5</v>
      </c>
      <c r="C11" s="71">
        <f>C16+C17+C18+C19+C20+C21+C22+C23+C24+C25+C26+C27+C28+C14+C12+C15+C13</f>
        <v>247809</v>
      </c>
      <c r="D11" s="72">
        <f>D16+D17+D18+D19+D20+D21+D22+D23+D24+D25+D26+D27+D28+D14+D12+D15+D13</f>
        <v>20650.75</v>
      </c>
      <c r="E11" s="72">
        <f>E16+E17+E18+E19+E20+E21+E22+E23+E24+E25+E26+E27+E28+E14+E12+E15+E13</f>
        <v>8547</v>
      </c>
      <c r="F11" s="69">
        <f>E11/D11*100</f>
        <v>41.38832730046124</v>
      </c>
      <c r="G11" s="69">
        <f>E11/C11*100</f>
        <v>3.449027275038437</v>
      </c>
      <c r="I11" s="19"/>
      <c r="J11" s="19"/>
      <c r="K11" s="19"/>
    </row>
    <row r="12" spans="1:9" ht="13.5" customHeight="1">
      <c r="A12" s="20" t="s">
        <v>6</v>
      </c>
      <c r="B12" s="21" t="s">
        <v>7</v>
      </c>
      <c r="C12" s="156">
        <v>182521</v>
      </c>
      <c r="D12" s="118">
        <f>C12/12*1</f>
        <v>15210.083333333334</v>
      </c>
      <c r="E12" s="156">
        <v>5527</v>
      </c>
      <c r="F12" s="119">
        <f aca="true" t="shared" si="0" ref="F12:F42">E12/D12*100</f>
        <v>36.337736479637954</v>
      </c>
      <c r="G12" s="119">
        <f aca="true" t="shared" si="1" ref="G12:G42">E12/C12*100</f>
        <v>3.0281447066364966</v>
      </c>
      <c r="I12" s="65"/>
    </row>
    <row r="13" spans="1:9" ht="40.5" customHeight="1">
      <c r="A13" s="22" t="s">
        <v>111</v>
      </c>
      <c r="B13" s="23" t="s">
        <v>112</v>
      </c>
      <c r="C13" s="156">
        <v>15091</v>
      </c>
      <c r="D13" s="118">
        <f>C13/12*1</f>
        <v>1257.5833333333333</v>
      </c>
      <c r="E13" s="156">
        <v>1160</v>
      </c>
      <c r="F13" s="120">
        <f t="shared" si="0"/>
        <v>92.24040819031212</v>
      </c>
      <c r="G13" s="120">
        <f t="shared" si="1"/>
        <v>7.686700682526008</v>
      </c>
      <c r="I13" s="65"/>
    </row>
    <row r="14" spans="1:9" ht="29.25" customHeight="1">
      <c r="A14" s="22" t="s">
        <v>108</v>
      </c>
      <c r="B14" s="24" t="s">
        <v>107</v>
      </c>
      <c r="C14" s="156">
        <v>11513</v>
      </c>
      <c r="D14" s="118">
        <f aca="true" t="shared" si="2" ref="D14:D27">C14/12*1</f>
        <v>959.4166666666666</v>
      </c>
      <c r="E14" s="156">
        <v>248</v>
      </c>
      <c r="F14" s="120">
        <f t="shared" si="0"/>
        <v>25.84904021540867</v>
      </c>
      <c r="G14" s="120">
        <f t="shared" si="1"/>
        <v>2.154086684617389</v>
      </c>
      <c r="I14" s="65"/>
    </row>
    <row r="15" spans="1:10" ht="39" customHeight="1">
      <c r="A15" s="25" t="s">
        <v>109</v>
      </c>
      <c r="B15" s="26" t="s">
        <v>110</v>
      </c>
      <c r="C15" s="156">
        <v>560</v>
      </c>
      <c r="D15" s="118">
        <f t="shared" si="2"/>
        <v>46.666666666666664</v>
      </c>
      <c r="E15" s="156">
        <v>139</v>
      </c>
      <c r="F15" s="120">
        <f t="shared" si="0"/>
        <v>297.8571428571429</v>
      </c>
      <c r="G15" s="120">
        <f t="shared" si="1"/>
        <v>24.821428571428573</v>
      </c>
      <c r="I15" s="65"/>
      <c r="J15" s="19"/>
    </row>
    <row r="16" spans="1:9" ht="24.75" customHeight="1">
      <c r="A16" s="9" t="s">
        <v>8</v>
      </c>
      <c r="B16" s="27" t="s">
        <v>9</v>
      </c>
      <c r="C16" s="156">
        <v>0</v>
      </c>
      <c r="D16" s="118">
        <f t="shared" si="2"/>
        <v>0</v>
      </c>
      <c r="E16" s="156">
        <v>694</v>
      </c>
      <c r="F16" s="120">
        <v>0</v>
      </c>
      <c r="G16" s="120">
        <v>0</v>
      </c>
      <c r="I16" s="65"/>
    </row>
    <row r="17" spans="1:9" ht="15" customHeight="1">
      <c r="A17" s="28" t="s">
        <v>10</v>
      </c>
      <c r="B17" s="29" t="s">
        <v>11</v>
      </c>
      <c r="C17" s="156">
        <v>12</v>
      </c>
      <c r="D17" s="118">
        <f t="shared" si="2"/>
        <v>1</v>
      </c>
      <c r="E17" s="121">
        <v>0</v>
      </c>
      <c r="F17" s="120">
        <f t="shared" si="0"/>
        <v>0</v>
      </c>
      <c r="G17" s="120">
        <f t="shared" si="1"/>
        <v>0</v>
      </c>
      <c r="I17" s="65"/>
    </row>
    <row r="18" spans="1:9" ht="18" customHeight="1">
      <c r="A18" s="28" t="s">
        <v>12</v>
      </c>
      <c r="B18" s="29" t="s">
        <v>13</v>
      </c>
      <c r="C18" s="156">
        <v>5274</v>
      </c>
      <c r="D18" s="118">
        <f t="shared" si="2"/>
        <v>439.5</v>
      </c>
      <c r="E18" s="156">
        <v>133</v>
      </c>
      <c r="F18" s="122">
        <f t="shared" si="0"/>
        <v>30.26166097838453</v>
      </c>
      <c r="G18" s="122">
        <f t="shared" si="1"/>
        <v>2.521805081532044</v>
      </c>
      <c r="I18" s="65"/>
    </row>
    <row r="19" spans="1:9" ht="12.75">
      <c r="A19" s="9" t="s">
        <v>14</v>
      </c>
      <c r="B19" s="30" t="s">
        <v>15</v>
      </c>
      <c r="C19" s="156">
        <v>13912</v>
      </c>
      <c r="D19" s="118">
        <f t="shared" si="2"/>
        <v>1159.3333333333333</v>
      </c>
      <c r="E19" s="156">
        <v>276</v>
      </c>
      <c r="F19" s="122">
        <f t="shared" si="0"/>
        <v>23.80678550891317</v>
      </c>
      <c r="G19" s="122">
        <f t="shared" si="1"/>
        <v>1.9838987924094307</v>
      </c>
      <c r="I19" s="65"/>
    </row>
    <row r="20" spans="1:9" ht="12.75">
      <c r="A20" s="9" t="s">
        <v>16</v>
      </c>
      <c r="B20" s="30" t="s">
        <v>17</v>
      </c>
      <c r="C20" s="156">
        <v>1230</v>
      </c>
      <c r="D20" s="118">
        <f t="shared" si="2"/>
        <v>102.5</v>
      </c>
      <c r="E20" s="156">
        <v>65</v>
      </c>
      <c r="F20" s="122">
        <f t="shared" si="0"/>
        <v>63.41463414634146</v>
      </c>
      <c r="G20" s="122">
        <f t="shared" si="1"/>
        <v>5.284552845528456</v>
      </c>
      <c r="I20" s="65"/>
    </row>
    <row r="21" spans="1:9" ht="25.5">
      <c r="A21" s="9" t="s">
        <v>18</v>
      </c>
      <c r="B21" s="29" t="s">
        <v>90</v>
      </c>
      <c r="C21" s="121">
        <v>0</v>
      </c>
      <c r="D21" s="118">
        <f t="shared" si="2"/>
        <v>0</v>
      </c>
      <c r="E21" s="121">
        <v>0</v>
      </c>
      <c r="F21" s="120">
        <v>0</v>
      </c>
      <c r="G21" s="120">
        <v>0</v>
      </c>
      <c r="I21" s="64"/>
    </row>
    <row r="22" spans="1:9" ht="24" customHeight="1">
      <c r="A22" s="12" t="s">
        <v>19</v>
      </c>
      <c r="B22" s="27" t="s">
        <v>91</v>
      </c>
      <c r="C22" s="156">
        <v>8883</v>
      </c>
      <c r="D22" s="118">
        <f t="shared" si="2"/>
        <v>740.25</v>
      </c>
      <c r="E22" s="156">
        <v>234</v>
      </c>
      <c r="F22" s="120">
        <f t="shared" si="0"/>
        <v>31.61094224924012</v>
      </c>
      <c r="G22" s="120">
        <f t="shared" si="1"/>
        <v>2.634245187436677</v>
      </c>
      <c r="I22" s="65"/>
    </row>
    <row r="23" spans="1:9" ht="15" customHeight="1">
      <c r="A23" s="12" t="s">
        <v>20</v>
      </c>
      <c r="B23" s="31" t="s">
        <v>21</v>
      </c>
      <c r="C23" s="156">
        <v>146</v>
      </c>
      <c r="D23" s="118">
        <f t="shared" si="2"/>
        <v>12.166666666666666</v>
      </c>
      <c r="E23" s="121">
        <v>0</v>
      </c>
      <c r="F23" s="122">
        <f t="shared" si="0"/>
        <v>0</v>
      </c>
      <c r="G23" s="122">
        <f t="shared" si="1"/>
        <v>0</v>
      </c>
      <c r="I23" s="66"/>
    </row>
    <row r="24" spans="1:9" ht="25.5">
      <c r="A24" s="9" t="s">
        <v>22</v>
      </c>
      <c r="B24" s="10" t="s">
        <v>23</v>
      </c>
      <c r="C24" s="156">
        <v>115</v>
      </c>
      <c r="D24" s="118">
        <f t="shared" si="2"/>
        <v>9.583333333333334</v>
      </c>
      <c r="E24" s="156">
        <v>0</v>
      </c>
      <c r="F24" s="120">
        <f t="shared" si="0"/>
        <v>0</v>
      </c>
      <c r="G24" s="120">
        <f t="shared" si="1"/>
        <v>0</v>
      </c>
      <c r="I24" s="65"/>
    </row>
    <row r="25" spans="1:9" ht="25.5">
      <c r="A25" s="9" t="s">
        <v>24</v>
      </c>
      <c r="B25" s="10" t="s">
        <v>25</v>
      </c>
      <c r="C25" s="164">
        <v>4865</v>
      </c>
      <c r="D25" s="118">
        <f t="shared" si="2"/>
        <v>405.4166666666667</v>
      </c>
      <c r="E25" s="156">
        <v>40</v>
      </c>
      <c r="F25" s="120">
        <f t="shared" si="0"/>
        <v>9.866392600205549</v>
      </c>
      <c r="G25" s="120">
        <f t="shared" si="1"/>
        <v>0.8221993833504625</v>
      </c>
      <c r="I25" s="65"/>
    </row>
    <row r="26" spans="1:9" ht="12.75">
      <c r="A26" s="32" t="s">
        <v>26</v>
      </c>
      <c r="B26" s="10" t="s">
        <v>27</v>
      </c>
      <c r="C26" s="121">
        <v>0</v>
      </c>
      <c r="D26" s="118">
        <f t="shared" si="2"/>
        <v>0</v>
      </c>
      <c r="E26" s="121">
        <v>0</v>
      </c>
      <c r="F26" s="122">
        <v>0</v>
      </c>
      <c r="G26" s="122">
        <v>0</v>
      </c>
      <c r="I26" s="64"/>
    </row>
    <row r="27" spans="1:9" ht="15.75" customHeight="1">
      <c r="A27" s="9" t="s">
        <v>28</v>
      </c>
      <c r="B27" s="10" t="s">
        <v>29</v>
      </c>
      <c r="C27" s="156">
        <v>3687</v>
      </c>
      <c r="D27" s="118">
        <f t="shared" si="2"/>
        <v>307.25</v>
      </c>
      <c r="E27" s="156">
        <v>31</v>
      </c>
      <c r="F27" s="122">
        <f t="shared" si="0"/>
        <v>10.089503661513426</v>
      </c>
      <c r="G27" s="122">
        <f t="shared" si="1"/>
        <v>0.8407919717927854</v>
      </c>
      <c r="I27" s="65"/>
    </row>
    <row r="28" spans="1:9" ht="13.5" thickBot="1">
      <c r="A28" s="32" t="s">
        <v>30</v>
      </c>
      <c r="B28" s="33" t="s">
        <v>31</v>
      </c>
      <c r="C28" s="123">
        <v>0</v>
      </c>
      <c r="D28" s="118">
        <f>C28/12*1</f>
        <v>0</v>
      </c>
      <c r="E28" s="156">
        <v>0</v>
      </c>
      <c r="F28" s="124">
        <v>0</v>
      </c>
      <c r="G28" s="124">
        <v>0</v>
      </c>
      <c r="I28" s="64"/>
    </row>
    <row r="29" spans="1:9" s="36" customFormat="1" ht="15" customHeight="1" thickBot="1">
      <c r="A29" s="34" t="s">
        <v>32</v>
      </c>
      <c r="B29" s="35" t="s">
        <v>33</v>
      </c>
      <c r="C29" s="73">
        <f>C30</f>
        <v>412060</v>
      </c>
      <c r="D29" s="73">
        <f>D30</f>
        <v>34338.33333333333</v>
      </c>
      <c r="E29" s="73">
        <f>E30+E40+E39</f>
        <v>-65528</v>
      </c>
      <c r="F29" s="58">
        <f t="shared" si="0"/>
        <v>-190.8304615832646</v>
      </c>
      <c r="G29" s="59">
        <f t="shared" si="1"/>
        <v>-15.902538465272048</v>
      </c>
      <c r="I29" s="67"/>
    </row>
    <row r="30" spans="1:9" ht="28.5" customHeight="1">
      <c r="A30" s="37" t="s">
        <v>34</v>
      </c>
      <c r="B30" s="38" t="s">
        <v>35</v>
      </c>
      <c r="C30" s="118">
        <f>C31+C33+C36+C37+C38</f>
        <v>412060</v>
      </c>
      <c r="D30" s="118">
        <f>D31+D33+D36+D37+D38</f>
        <v>34338.33333333333</v>
      </c>
      <c r="E30" s="118">
        <f>E31+E33+E36+E37+E38</f>
        <v>31632</v>
      </c>
      <c r="F30" s="125">
        <f t="shared" si="0"/>
        <v>92.11862350143184</v>
      </c>
      <c r="G30" s="125">
        <f t="shared" si="1"/>
        <v>7.676551958452653</v>
      </c>
      <c r="I30" s="68"/>
    </row>
    <row r="31" spans="1:9" ht="28.5">
      <c r="A31" s="11" t="s">
        <v>36</v>
      </c>
      <c r="B31" s="39" t="s">
        <v>92</v>
      </c>
      <c r="C31" s="121">
        <f>C32</f>
        <v>150017</v>
      </c>
      <c r="D31" s="121">
        <f>D32</f>
        <v>12501.416666666666</v>
      </c>
      <c r="E31" s="121">
        <f>E32</f>
        <v>12502</v>
      </c>
      <c r="F31" s="126">
        <f>F32</f>
        <v>100.00466613783772</v>
      </c>
      <c r="G31" s="126">
        <f>G32</f>
        <v>8.333722178153142</v>
      </c>
      <c r="I31" s="64"/>
    </row>
    <row r="32" spans="1:9" ht="14.25">
      <c r="A32" s="11" t="s">
        <v>94</v>
      </c>
      <c r="B32" s="40" t="s">
        <v>93</v>
      </c>
      <c r="C32" s="164">
        <v>150017</v>
      </c>
      <c r="D32" s="118">
        <f>C32/12*1</f>
        <v>12501.416666666666</v>
      </c>
      <c r="E32" s="156">
        <v>12502</v>
      </c>
      <c r="F32" s="120">
        <f t="shared" si="0"/>
        <v>100.00466613783772</v>
      </c>
      <c r="G32" s="120">
        <f t="shared" si="1"/>
        <v>8.333722178153142</v>
      </c>
      <c r="I32" s="64"/>
    </row>
    <row r="33" spans="1:9" ht="29.25" customHeight="1">
      <c r="A33" s="12" t="s">
        <v>126</v>
      </c>
      <c r="B33" s="10" t="s">
        <v>95</v>
      </c>
      <c r="C33" s="156">
        <v>30650</v>
      </c>
      <c r="D33" s="118">
        <f aca="true" t="shared" si="3" ref="D33:D39">C33/12*1</f>
        <v>2554.1666666666665</v>
      </c>
      <c r="E33" s="121">
        <v>0</v>
      </c>
      <c r="F33" s="120">
        <f t="shared" si="0"/>
        <v>0</v>
      </c>
      <c r="G33" s="120">
        <f t="shared" si="1"/>
        <v>0</v>
      </c>
      <c r="H33" s="65"/>
      <c r="I33" s="65"/>
    </row>
    <row r="34" spans="1:9" ht="33.75">
      <c r="A34" s="12" t="s">
        <v>96</v>
      </c>
      <c r="B34" s="41" t="s">
        <v>97</v>
      </c>
      <c r="C34" s="121">
        <v>0</v>
      </c>
      <c r="D34" s="118">
        <f t="shared" si="3"/>
        <v>0</v>
      </c>
      <c r="E34" s="121">
        <v>0</v>
      </c>
      <c r="F34" s="120">
        <v>0</v>
      </c>
      <c r="G34" s="120">
        <v>0</v>
      </c>
      <c r="I34" s="64"/>
    </row>
    <row r="35" spans="1:9" ht="12.75" customHeight="1" hidden="1">
      <c r="A35" s="9"/>
      <c r="B35" s="42"/>
      <c r="C35" s="121"/>
      <c r="D35" s="118">
        <f t="shared" si="3"/>
        <v>0</v>
      </c>
      <c r="E35" s="121"/>
      <c r="F35" s="120" t="e">
        <f t="shared" si="0"/>
        <v>#DIV/0!</v>
      </c>
      <c r="G35" s="120" t="e">
        <f t="shared" si="1"/>
        <v>#DIV/0!</v>
      </c>
      <c r="I35" s="64"/>
    </row>
    <row r="36" spans="1:9" ht="20.25" customHeight="1">
      <c r="A36" s="11" t="s">
        <v>125</v>
      </c>
      <c r="B36" s="42" t="s">
        <v>37</v>
      </c>
      <c r="C36" s="156">
        <v>214173</v>
      </c>
      <c r="D36" s="118">
        <f t="shared" si="3"/>
        <v>17847.75</v>
      </c>
      <c r="E36" s="156">
        <v>19130</v>
      </c>
      <c r="F36" s="120">
        <f>E36/D36*100</f>
        <v>107.18437898334523</v>
      </c>
      <c r="G36" s="120">
        <f>E36/C36*100</f>
        <v>8.932031581945436</v>
      </c>
      <c r="I36" s="65"/>
    </row>
    <row r="37" spans="1:9" ht="15" customHeight="1">
      <c r="A37" s="13" t="s">
        <v>127</v>
      </c>
      <c r="B37" s="43" t="s">
        <v>38</v>
      </c>
      <c r="C37" s="121">
        <v>17220</v>
      </c>
      <c r="D37" s="118">
        <f t="shared" si="3"/>
        <v>1435</v>
      </c>
      <c r="E37" s="121">
        <v>0</v>
      </c>
      <c r="F37" s="120">
        <v>0</v>
      </c>
      <c r="G37" s="120">
        <v>0</v>
      </c>
      <c r="I37" s="65"/>
    </row>
    <row r="38" spans="1:7" ht="24.75" customHeight="1">
      <c r="A38" s="14" t="s">
        <v>39</v>
      </c>
      <c r="B38" s="44" t="s">
        <v>98</v>
      </c>
      <c r="C38" s="121">
        <v>0</v>
      </c>
      <c r="D38" s="118">
        <f t="shared" si="3"/>
        <v>0</v>
      </c>
      <c r="E38" s="121">
        <v>0</v>
      </c>
      <c r="F38" s="120">
        <v>0</v>
      </c>
      <c r="G38" s="120">
        <v>0</v>
      </c>
    </row>
    <row r="39" spans="1:7" ht="26.25" customHeight="1">
      <c r="A39" s="14" t="s">
        <v>128</v>
      </c>
      <c r="B39" s="45" t="s">
        <v>129</v>
      </c>
      <c r="C39" s="127">
        <v>0</v>
      </c>
      <c r="D39" s="118">
        <f t="shared" si="3"/>
        <v>0</v>
      </c>
      <c r="E39" s="121">
        <v>0</v>
      </c>
      <c r="F39" s="120">
        <v>0</v>
      </c>
      <c r="G39" s="120">
        <v>0</v>
      </c>
    </row>
    <row r="40" spans="1:7" ht="53.25" customHeight="1" thickBot="1">
      <c r="A40" s="14" t="s">
        <v>131</v>
      </c>
      <c r="B40" s="45" t="s">
        <v>99</v>
      </c>
      <c r="C40" s="128">
        <v>0</v>
      </c>
      <c r="D40" s="129">
        <f>C40/12*1</f>
        <v>0</v>
      </c>
      <c r="E40" s="156">
        <v>-97160</v>
      </c>
      <c r="F40" s="120">
        <v>0</v>
      </c>
      <c r="G40" s="120">
        <v>0</v>
      </c>
    </row>
    <row r="41" spans="1:7" ht="27" customHeight="1" thickBot="1">
      <c r="A41" s="15" t="s">
        <v>40</v>
      </c>
      <c r="B41" s="46" t="s">
        <v>41</v>
      </c>
      <c r="C41" s="70">
        <v>0</v>
      </c>
      <c r="D41" s="56">
        <f>C41/12*1</f>
        <v>0</v>
      </c>
      <c r="E41" s="70">
        <v>0</v>
      </c>
      <c r="F41" s="60">
        <v>0</v>
      </c>
      <c r="G41" s="61">
        <v>0</v>
      </c>
    </row>
    <row r="42" spans="1:10" ht="18" customHeight="1" thickBot="1">
      <c r="A42" s="165" t="s">
        <v>42</v>
      </c>
      <c r="B42" s="166"/>
      <c r="C42" s="74">
        <f>C30+C11</f>
        <v>659869</v>
      </c>
      <c r="D42" s="74">
        <f>D30+D11</f>
        <v>54989.08333333333</v>
      </c>
      <c r="E42" s="73">
        <f>E29+E11</f>
        <v>-56981</v>
      </c>
      <c r="F42" s="62">
        <f t="shared" si="0"/>
        <v>-103.62238565533464</v>
      </c>
      <c r="G42" s="63">
        <f t="shared" si="1"/>
        <v>-8.63519880461122</v>
      </c>
      <c r="I42" s="19"/>
      <c r="J42" s="19"/>
    </row>
    <row r="43" ht="10.5" customHeight="1">
      <c r="A43" s="47"/>
    </row>
    <row r="44" ht="12.75" hidden="1"/>
    <row r="45" spans="1:2" ht="14.25" customHeight="1">
      <c r="A45" s="176" t="s">
        <v>113</v>
      </c>
      <c r="B45" s="176"/>
    </row>
    <row r="46" spans="1:2" ht="12.75">
      <c r="A46" s="176"/>
      <c r="B46" s="176"/>
    </row>
    <row r="47" spans="1:7" ht="14.25">
      <c r="A47" s="176"/>
      <c r="B47" s="176"/>
      <c r="E47" s="177" t="s">
        <v>123</v>
      </c>
      <c r="F47" s="177"/>
      <c r="G47" s="177"/>
    </row>
    <row r="51" ht="12.75">
      <c r="E51" s="19"/>
    </row>
  </sheetData>
  <sheetProtection/>
  <mergeCells count="14">
    <mergeCell ref="A45:B47"/>
    <mergeCell ref="E47:G47"/>
    <mergeCell ref="B8:B10"/>
    <mergeCell ref="C8:C10"/>
    <mergeCell ref="D8:D10"/>
    <mergeCell ref="E8:E10"/>
    <mergeCell ref="A42:B42"/>
    <mergeCell ref="F8:F10"/>
    <mergeCell ref="G8:G10"/>
    <mergeCell ref="A8:A10"/>
    <mergeCell ref="B2:G2"/>
    <mergeCell ref="A4:G4"/>
    <mergeCell ref="A5:G5"/>
    <mergeCell ref="E7:G7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9">
      <selection activeCell="I69" sqref="I69"/>
    </sheetView>
  </sheetViews>
  <sheetFormatPr defaultColWidth="9.140625" defaultRowHeight="12.75"/>
  <cols>
    <col min="1" max="1" width="5.8515625" style="16" customWidth="1"/>
    <col min="2" max="2" width="52.00390625" style="16" customWidth="1"/>
    <col min="3" max="3" width="12.57421875" style="16" customWidth="1"/>
    <col min="4" max="4" width="8.421875" style="16" hidden="1" customWidth="1"/>
    <col min="5" max="5" width="9.28125" style="16" customWidth="1"/>
    <col min="6" max="6" width="1.57421875" style="16" hidden="1" customWidth="1"/>
    <col min="7" max="7" width="8.7109375" style="16" customWidth="1"/>
    <col min="8" max="16384" width="9.140625" style="51" customWidth="1"/>
  </cols>
  <sheetData>
    <row r="1" spans="2:7" ht="11.25" customHeight="1">
      <c r="B1" s="75"/>
      <c r="C1" s="197" t="s">
        <v>121</v>
      </c>
      <c r="D1" s="197"/>
      <c r="E1" s="197"/>
      <c r="F1" s="197"/>
      <c r="G1" s="197"/>
    </row>
    <row r="2" spans="2:7" ht="11.25" customHeight="1">
      <c r="B2" s="181"/>
      <c r="C2" s="181"/>
      <c r="D2" s="181"/>
      <c r="E2" s="181"/>
      <c r="F2" s="181"/>
      <c r="G2" s="181"/>
    </row>
    <row r="3" spans="1:7" ht="12.75">
      <c r="A3" s="174" t="s">
        <v>124</v>
      </c>
      <c r="B3" s="174"/>
      <c r="C3" s="174"/>
      <c r="D3" s="174"/>
      <c r="E3" s="174"/>
      <c r="F3" s="174"/>
      <c r="G3" s="174"/>
    </row>
    <row r="4" spans="1:7" ht="12.75">
      <c r="A4" s="182" t="s">
        <v>133</v>
      </c>
      <c r="B4" s="182"/>
      <c r="C4" s="182"/>
      <c r="D4" s="182"/>
      <c r="E4" s="182"/>
      <c r="F4" s="182"/>
      <c r="G4" s="182"/>
    </row>
    <row r="5" spans="5:7" ht="12.75" customHeight="1" thickBot="1">
      <c r="E5" s="198" t="s">
        <v>43</v>
      </c>
      <c r="F5" s="198"/>
      <c r="G5" s="198"/>
    </row>
    <row r="6" spans="1:7" s="1" customFormat="1" ht="57" customHeight="1" thickBot="1">
      <c r="A6" s="76" t="s">
        <v>44</v>
      </c>
      <c r="B6" s="77" t="s">
        <v>45</v>
      </c>
      <c r="C6" s="189" t="s">
        <v>84</v>
      </c>
      <c r="D6" s="199" t="s">
        <v>46</v>
      </c>
      <c r="E6" s="189" t="s">
        <v>47</v>
      </c>
      <c r="F6" s="189" t="s">
        <v>48</v>
      </c>
      <c r="G6" s="200" t="s">
        <v>85</v>
      </c>
    </row>
    <row r="7" spans="1:7" ht="12" customHeight="1" thickBot="1">
      <c r="A7" s="78">
        <v>100</v>
      </c>
      <c r="B7" s="79" t="s">
        <v>49</v>
      </c>
      <c r="C7" s="132">
        <f>SUM(C8:C15)</f>
        <v>56077</v>
      </c>
      <c r="D7" s="201"/>
      <c r="E7" s="194">
        <f>SUM(E8:E15)</f>
        <v>3387</v>
      </c>
      <c r="F7" s="201"/>
      <c r="G7" s="202">
        <f aca="true" t="shared" si="0" ref="G7:G58">E7/C7*100</f>
        <v>6.039909410275158</v>
      </c>
    </row>
    <row r="8" spans="1:7" s="52" customFormat="1" ht="12.75" customHeight="1">
      <c r="A8" s="80">
        <v>102</v>
      </c>
      <c r="B8" s="141" t="s">
        <v>82</v>
      </c>
      <c r="C8" s="157">
        <v>1909</v>
      </c>
      <c r="D8" s="203"/>
      <c r="E8" s="158">
        <v>140</v>
      </c>
      <c r="F8" s="203"/>
      <c r="G8" s="204">
        <f t="shared" si="0"/>
        <v>7.333682556312206</v>
      </c>
    </row>
    <row r="9" spans="1:7" ht="23.25" customHeight="1">
      <c r="A9" s="81">
        <v>103</v>
      </c>
      <c r="B9" s="142" t="s">
        <v>50</v>
      </c>
      <c r="C9" s="157">
        <v>1774</v>
      </c>
      <c r="D9" s="30"/>
      <c r="E9" s="158">
        <v>121</v>
      </c>
      <c r="F9" s="30"/>
      <c r="G9" s="205">
        <f t="shared" si="0"/>
        <v>6.820744081172492</v>
      </c>
    </row>
    <row r="10" spans="1:7" ht="24" customHeight="1">
      <c r="A10" s="81">
        <v>104</v>
      </c>
      <c r="B10" s="142" t="s">
        <v>83</v>
      </c>
      <c r="C10" s="157">
        <v>29696</v>
      </c>
      <c r="D10" s="30"/>
      <c r="E10" s="158">
        <v>1948</v>
      </c>
      <c r="F10" s="30"/>
      <c r="G10" s="205">
        <f t="shared" si="0"/>
        <v>6.559806034482758</v>
      </c>
    </row>
    <row r="11" spans="1:7" ht="24" customHeight="1">
      <c r="A11" s="82">
        <v>105</v>
      </c>
      <c r="B11" s="143" t="s">
        <v>116</v>
      </c>
      <c r="C11" s="157">
        <v>6</v>
      </c>
      <c r="D11" s="33"/>
      <c r="E11" s="155">
        <v>0</v>
      </c>
      <c r="F11" s="33"/>
      <c r="G11" s="206">
        <f t="shared" si="0"/>
        <v>0</v>
      </c>
    </row>
    <row r="12" spans="1:7" ht="45" customHeight="1">
      <c r="A12" s="82">
        <v>106</v>
      </c>
      <c r="B12" s="144" t="s">
        <v>117</v>
      </c>
      <c r="C12" s="157">
        <v>7928</v>
      </c>
      <c r="D12" s="33"/>
      <c r="E12" s="158">
        <v>387</v>
      </c>
      <c r="F12" s="33"/>
      <c r="G12" s="206">
        <f t="shared" si="0"/>
        <v>4.881432896064581</v>
      </c>
    </row>
    <row r="13" spans="1:7" ht="18" customHeight="1">
      <c r="A13" s="82">
        <v>107</v>
      </c>
      <c r="B13" s="145" t="s">
        <v>118</v>
      </c>
      <c r="C13" s="155">
        <v>1634</v>
      </c>
      <c r="D13" s="33"/>
      <c r="E13" s="155">
        <v>0</v>
      </c>
      <c r="F13" s="33"/>
      <c r="G13" s="206">
        <v>0</v>
      </c>
    </row>
    <row r="14" spans="1:7" ht="16.5" customHeight="1">
      <c r="A14" s="83">
        <v>113</v>
      </c>
      <c r="B14" s="146" t="s">
        <v>52</v>
      </c>
      <c r="C14" s="157">
        <v>13030</v>
      </c>
      <c r="D14" s="30"/>
      <c r="E14" s="158">
        <v>791</v>
      </c>
      <c r="F14" s="30"/>
      <c r="G14" s="205">
        <f t="shared" si="0"/>
        <v>6.070606293169608</v>
      </c>
    </row>
    <row r="15" spans="1:7" ht="14.25" customHeight="1" thickBot="1">
      <c r="A15" s="84">
        <v>111</v>
      </c>
      <c r="B15" s="147" t="s">
        <v>119</v>
      </c>
      <c r="C15" s="157">
        <v>100</v>
      </c>
      <c r="D15" s="64"/>
      <c r="E15" s="130">
        <v>0</v>
      </c>
      <c r="F15" s="64"/>
      <c r="G15" s="207">
        <f t="shared" si="0"/>
        <v>0</v>
      </c>
    </row>
    <row r="16" spans="1:7" ht="15" customHeight="1" thickBot="1">
      <c r="A16" s="85">
        <v>200</v>
      </c>
      <c r="B16" s="148" t="s">
        <v>114</v>
      </c>
      <c r="C16" s="132">
        <f>C17</f>
        <v>917</v>
      </c>
      <c r="D16" s="139">
        <f>D17</f>
        <v>0</v>
      </c>
      <c r="E16" s="132">
        <f>E17</f>
        <v>57</v>
      </c>
      <c r="F16" s="133"/>
      <c r="G16" s="202">
        <f t="shared" si="0"/>
        <v>6.2159214830970555</v>
      </c>
    </row>
    <row r="17" spans="1:7" ht="15" customHeight="1" thickBot="1">
      <c r="A17" s="85">
        <v>203</v>
      </c>
      <c r="B17" s="148" t="s">
        <v>115</v>
      </c>
      <c r="C17" s="157">
        <v>917</v>
      </c>
      <c r="D17" s="133"/>
      <c r="E17" s="158">
        <v>57</v>
      </c>
      <c r="F17" s="133"/>
      <c r="G17" s="202">
        <f>E17/C17*100</f>
        <v>6.2159214830970555</v>
      </c>
    </row>
    <row r="18" spans="1:7" ht="23.25" customHeight="1" thickBot="1">
      <c r="A18" s="86">
        <v>300</v>
      </c>
      <c r="B18" s="149" t="s">
        <v>53</v>
      </c>
      <c r="C18" s="132">
        <f>SUM(C19:C21)</f>
        <v>9086</v>
      </c>
      <c r="D18" s="133"/>
      <c r="E18" s="195">
        <f>SUM(E19:E21)</f>
        <v>523</v>
      </c>
      <c r="F18" s="133"/>
      <c r="G18" s="202">
        <f t="shared" si="0"/>
        <v>5.75610829848118</v>
      </c>
    </row>
    <row r="19" spans="1:7" ht="18" customHeight="1">
      <c r="A19" s="87">
        <v>309</v>
      </c>
      <c r="B19" s="142" t="s">
        <v>134</v>
      </c>
      <c r="C19" s="157">
        <v>551</v>
      </c>
      <c r="D19" s="134"/>
      <c r="E19" s="158">
        <v>0</v>
      </c>
      <c r="F19" s="134"/>
      <c r="G19" s="208">
        <f t="shared" si="0"/>
        <v>0</v>
      </c>
    </row>
    <row r="20" spans="1:8" ht="42" customHeight="1">
      <c r="A20" s="81">
        <v>310</v>
      </c>
      <c r="B20" s="142" t="s">
        <v>135</v>
      </c>
      <c r="C20" s="157">
        <v>8135</v>
      </c>
      <c r="D20" s="30"/>
      <c r="E20" s="158">
        <v>523</v>
      </c>
      <c r="F20" s="30"/>
      <c r="G20" s="205">
        <f t="shared" si="0"/>
        <v>6.42901044867855</v>
      </c>
      <c r="H20" s="16"/>
    </row>
    <row r="21" spans="1:8" ht="24" customHeight="1" thickBot="1">
      <c r="A21" s="84">
        <v>314</v>
      </c>
      <c r="B21" s="150" t="s">
        <v>100</v>
      </c>
      <c r="C21" s="159">
        <v>400</v>
      </c>
      <c r="D21" s="64"/>
      <c r="E21" s="135">
        <v>0</v>
      </c>
      <c r="F21" s="64"/>
      <c r="G21" s="206">
        <f t="shared" si="0"/>
        <v>0</v>
      </c>
      <c r="H21" s="16"/>
    </row>
    <row r="22" spans="1:8" ht="17.25" customHeight="1" thickBot="1">
      <c r="A22" s="86">
        <v>400</v>
      </c>
      <c r="B22" s="151" t="s">
        <v>54</v>
      </c>
      <c r="C22" s="139">
        <f>SUM(C23:C29)</f>
        <v>123193</v>
      </c>
      <c r="D22" s="133"/>
      <c r="E22" s="132">
        <f>SUM(E23:E29)</f>
        <v>724</v>
      </c>
      <c r="F22" s="133"/>
      <c r="G22" s="202">
        <f t="shared" si="0"/>
        <v>0.5876957294651481</v>
      </c>
      <c r="H22" s="16"/>
    </row>
    <row r="23" spans="1:8" ht="15" customHeight="1">
      <c r="A23" s="88">
        <v>405</v>
      </c>
      <c r="B23" s="89" t="s">
        <v>55</v>
      </c>
      <c r="C23" s="160">
        <v>471</v>
      </c>
      <c r="D23" s="134"/>
      <c r="E23" s="136">
        <v>0</v>
      </c>
      <c r="F23" s="134"/>
      <c r="G23" s="208">
        <f t="shared" si="0"/>
        <v>0</v>
      </c>
      <c r="H23" s="16"/>
    </row>
    <row r="24" spans="1:7" ht="13.5" customHeight="1">
      <c r="A24" s="88">
        <v>406</v>
      </c>
      <c r="B24" s="54" t="s">
        <v>56</v>
      </c>
      <c r="C24" s="190">
        <v>78381</v>
      </c>
      <c r="D24" s="134"/>
      <c r="E24" s="158">
        <v>64</v>
      </c>
      <c r="F24" s="134"/>
      <c r="G24" s="205">
        <f t="shared" si="0"/>
        <v>0.08165244128041235</v>
      </c>
    </row>
    <row r="25" spans="1:7" ht="12" customHeight="1">
      <c r="A25" s="88">
        <v>407</v>
      </c>
      <c r="B25" s="90" t="s">
        <v>57</v>
      </c>
      <c r="C25" s="157">
        <v>200</v>
      </c>
      <c r="D25" s="134"/>
      <c r="E25" s="136">
        <v>0</v>
      </c>
      <c r="F25" s="134"/>
      <c r="G25" s="205">
        <v>0</v>
      </c>
    </row>
    <row r="26" spans="1:7" ht="12.75" customHeight="1">
      <c r="A26" s="91">
        <v>408</v>
      </c>
      <c r="B26" s="92" t="s">
        <v>58</v>
      </c>
      <c r="C26" s="157">
        <v>983</v>
      </c>
      <c r="D26" s="64"/>
      <c r="E26" s="140">
        <v>0</v>
      </c>
      <c r="F26" s="64"/>
      <c r="G26" s="205">
        <f t="shared" si="0"/>
        <v>0</v>
      </c>
    </row>
    <row r="27" spans="1:8" ht="12" customHeight="1">
      <c r="A27" s="93">
        <v>409</v>
      </c>
      <c r="B27" s="54" t="s">
        <v>101</v>
      </c>
      <c r="C27" s="157">
        <v>41598</v>
      </c>
      <c r="D27" s="137"/>
      <c r="E27" s="158">
        <v>660</v>
      </c>
      <c r="F27" s="138"/>
      <c r="G27" s="205">
        <f t="shared" si="0"/>
        <v>1.5866147410933218</v>
      </c>
      <c r="H27" s="53"/>
    </row>
    <row r="28" spans="1:8" ht="12" customHeight="1">
      <c r="A28" s="93">
        <v>410</v>
      </c>
      <c r="B28" s="54" t="s">
        <v>102</v>
      </c>
      <c r="C28" s="157">
        <v>350</v>
      </c>
      <c r="D28" s="137"/>
      <c r="E28" s="138">
        <v>0</v>
      </c>
      <c r="F28" s="138"/>
      <c r="G28" s="205">
        <f t="shared" si="0"/>
        <v>0</v>
      </c>
      <c r="H28" s="53"/>
    </row>
    <row r="29" spans="1:7" ht="15.75" customHeight="1" thickBot="1">
      <c r="A29" s="91">
        <v>412</v>
      </c>
      <c r="B29" s="94" t="s">
        <v>59</v>
      </c>
      <c r="C29" s="157">
        <v>1210</v>
      </c>
      <c r="D29" s="64"/>
      <c r="E29" s="158">
        <v>0</v>
      </c>
      <c r="F29" s="64"/>
      <c r="G29" s="206">
        <f t="shared" si="0"/>
        <v>0</v>
      </c>
    </row>
    <row r="30" spans="1:7" s="2" customFormat="1" ht="15.75" customHeight="1" thickBot="1">
      <c r="A30" s="95">
        <v>500</v>
      </c>
      <c r="B30" s="96" t="s">
        <v>60</v>
      </c>
      <c r="C30" s="132">
        <f>SUM(C31:C34)</f>
        <v>72147</v>
      </c>
      <c r="D30" s="133"/>
      <c r="E30" s="196">
        <f>SUM(E31:E34)</f>
        <v>326</v>
      </c>
      <c r="F30" s="133"/>
      <c r="G30" s="202">
        <f t="shared" si="0"/>
        <v>0.45185523999611904</v>
      </c>
    </row>
    <row r="31" spans="1:7" ht="12" customHeight="1">
      <c r="A31" s="5">
        <v>501</v>
      </c>
      <c r="B31" s="97" t="s">
        <v>61</v>
      </c>
      <c r="C31" s="157">
        <v>1192</v>
      </c>
      <c r="D31" s="134"/>
      <c r="E31" s="158"/>
      <c r="F31" s="134"/>
      <c r="G31" s="208">
        <f t="shared" si="0"/>
        <v>0</v>
      </c>
    </row>
    <row r="32" spans="1:7" ht="12" customHeight="1">
      <c r="A32" s="6">
        <v>502</v>
      </c>
      <c r="B32" s="98" t="s">
        <v>62</v>
      </c>
      <c r="C32" s="157">
        <v>32555</v>
      </c>
      <c r="D32" s="30"/>
      <c r="E32" s="140">
        <v>0</v>
      </c>
      <c r="F32" s="30"/>
      <c r="G32" s="205">
        <f t="shared" si="0"/>
        <v>0</v>
      </c>
    </row>
    <row r="33" spans="1:7" ht="12" customHeight="1">
      <c r="A33" s="7">
        <v>503</v>
      </c>
      <c r="B33" s="99" t="s">
        <v>63</v>
      </c>
      <c r="C33" s="157">
        <v>30016</v>
      </c>
      <c r="D33" s="33"/>
      <c r="E33" s="158">
        <v>326</v>
      </c>
      <c r="F33" s="33"/>
      <c r="G33" s="205">
        <f t="shared" si="0"/>
        <v>1.0860874200426438</v>
      </c>
    </row>
    <row r="34" spans="1:7" ht="12" customHeight="1" thickBot="1">
      <c r="A34" s="7">
        <v>505</v>
      </c>
      <c r="B34" s="99" t="s">
        <v>64</v>
      </c>
      <c r="C34" s="161">
        <v>8384</v>
      </c>
      <c r="D34" s="33"/>
      <c r="E34" s="131">
        <v>0</v>
      </c>
      <c r="F34" s="33"/>
      <c r="G34" s="205">
        <f t="shared" si="0"/>
        <v>0</v>
      </c>
    </row>
    <row r="35" spans="1:7" s="2" customFormat="1" ht="12" customHeight="1" thickBot="1">
      <c r="A35" s="95">
        <v>600</v>
      </c>
      <c r="B35" s="96" t="s">
        <v>65</v>
      </c>
      <c r="C35" s="162">
        <v>1312</v>
      </c>
      <c r="D35" s="133"/>
      <c r="E35" s="132">
        <v>100</v>
      </c>
      <c r="F35" s="133"/>
      <c r="G35" s="202">
        <f t="shared" si="0"/>
        <v>7.621951219512195</v>
      </c>
    </row>
    <row r="36" spans="1:7" s="2" customFormat="1" ht="12" customHeight="1" thickBot="1">
      <c r="A36" s="100">
        <v>700</v>
      </c>
      <c r="B36" s="101" t="s">
        <v>66</v>
      </c>
      <c r="C36" s="130">
        <f>SUM(C37:C41)</f>
        <v>372352</v>
      </c>
      <c r="D36" s="201"/>
      <c r="E36" s="194">
        <f>SUM(E37:E41)</f>
        <v>18249</v>
      </c>
      <c r="F36" s="201"/>
      <c r="G36" s="202">
        <f t="shared" si="0"/>
        <v>4.901007648676521</v>
      </c>
    </row>
    <row r="37" spans="1:7" s="2" customFormat="1" ht="12" customHeight="1">
      <c r="A37" s="5">
        <v>701</v>
      </c>
      <c r="B37" s="97" t="s">
        <v>67</v>
      </c>
      <c r="C37" s="157">
        <v>116393</v>
      </c>
      <c r="D37" s="134"/>
      <c r="E37" s="163">
        <v>5230</v>
      </c>
      <c r="F37" s="134"/>
      <c r="G37" s="208">
        <f t="shared" si="0"/>
        <v>4.493397369257601</v>
      </c>
    </row>
    <row r="38" spans="1:7" s="2" customFormat="1" ht="12" customHeight="1">
      <c r="A38" s="6">
        <v>702</v>
      </c>
      <c r="B38" s="98" t="s">
        <v>68</v>
      </c>
      <c r="C38" s="157">
        <v>179463</v>
      </c>
      <c r="D38" s="30"/>
      <c r="E38" s="163">
        <v>9927</v>
      </c>
      <c r="F38" s="30"/>
      <c r="G38" s="205">
        <f t="shared" si="0"/>
        <v>5.531502315240468</v>
      </c>
    </row>
    <row r="39" spans="1:7" s="2" customFormat="1" ht="12" customHeight="1">
      <c r="A39" s="6">
        <v>703</v>
      </c>
      <c r="B39" s="98" t="s">
        <v>130</v>
      </c>
      <c r="C39" s="183">
        <v>41944</v>
      </c>
      <c r="D39" s="30"/>
      <c r="E39" s="163">
        <v>2866</v>
      </c>
      <c r="F39" s="30"/>
      <c r="G39" s="205">
        <f t="shared" si="0"/>
        <v>6.832920083921419</v>
      </c>
    </row>
    <row r="40" spans="1:7" s="2" customFormat="1" ht="12" customHeight="1">
      <c r="A40" s="6">
        <v>707</v>
      </c>
      <c r="B40" s="102" t="s">
        <v>69</v>
      </c>
      <c r="C40" s="158">
        <v>12397</v>
      </c>
      <c r="D40" s="30"/>
      <c r="E40" s="140">
        <v>0</v>
      </c>
      <c r="F40" s="30"/>
      <c r="G40" s="205">
        <f t="shared" si="0"/>
        <v>0</v>
      </c>
    </row>
    <row r="41" spans="1:7" s="2" customFormat="1" ht="12" customHeight="1" thickBot="1">
      <c r="A41" s="7">
        <v>709</v>
      </c>
      <c r="B41" s="103" t="s">
        <v>70</v>
      </c>
      <c r="C41" s="158">
        <v>22155</v>
      </c>
      <c r="D41" s="33"/>
      <c r="E41" s="183">
        <v>226</v>
      </c>
      <c r="F41" s="33"/>
      <c r="G41" s="206">
        <f t="shared" si="0"/>
        <v>1.0200857594222523</v>
      </c>
    </row>
    <row r="42" spans="1:7" s="2" customFormat="1" ht="12" customHeight="1" thickBot="1">
      <c r="A42" s="104">
        <v>800</v>
      </c>
      <c r="B42" s="105" t="s">
        <v>71</v>
      </c>
      <c r="C42" s="139">
        <f>SUM(C43:C44)</f>
        <v>46645</v>
      </c>
      <c r="D42" s="133">
        <f>SUM(D43:D44)</f>
        <v>0</v>
      </c>
      <c r="E42" s="132">
        <f>SUM(E43:E44)</f>
        <v>3389</v>
      </c>
      <c r="F42" s="133"/>
      <c r="G42" s="202">
        <f t="shared" si="0"/>
        <v>7.265516132490085</v>
      </c>
    </row>
    <row r="43" spans="1:7" s="2" customFormat="1" ht="12" customHeight="1">
      <c r="A43" s="5">
        <v>801</v>
      </c>
      <c r="B43" s="97" t="s">
        <v>72</v>
      </c>
      <c r="C43" s="158">
        <v>43821</v>
      </c>
      <c r="D43" s="134"/>
      <c r="E43" s="163">
        <v>3245</v>
      </c>
      <c r="F43" s="134"/>
      <c r="G43" s="208">
        <f t="shared" si="0"/>
        <v>7.405125396499396</v>
      </c>
    </row>
    <row r="44" spans="1:7" s="2" customFormat="1" ht="12" customHeight="1" thickBot="1">
      <c r="A44" s="7">
        <v>804</v>
      </c>
      <c r="B44" s="99" t="s">
        <v>73</v>
      </c>
      <c r="C44" s="158">
        <v>2824</v>
      </c>
      <c r="D44" s="33"/>
      <c r="E44" s="163">
        <v>144</v>
      </c>
      <c r="F44" s="33"/>
      <c r="G44" s="206">
        <f t="shared" si="0"/>
        <v>5.099150141643059</v>
      </c>
    </row>
    <row r="45" spans="1:7" s="2" customFormat="1" ht="12" customHeight="1" thickBot="1">
      <c r="A45" s="106">
        <v>1000</v>
      </c>
      <c r="B45" s="105" t="s">
        <v>75</v>
      </c>
      <c r="C45" s="139">
        <f>SUM(C47:C48)</f>
        <v>29018</v>
      </c>
      <c r="D45" s="133"/>
      <c r="E45" s="132">
        <f>SUM(E47:E48)</f>
        <v>3121</v>
      </c>
      <c r="F45" s="133"/>
      <c r="G45" s="202">
        <f t="shared" si="0"/>
        <v>10.755393204218072</v>
      </c>
    </row>
    <row r="46" spans="1:7" s="2" customFormat="1" ht="12" customHeight="1">
      <c r="A46" s="107">
        <v>1002</v>
      </c>
      <c r="B46" s="108" t="s">
        <v>103</v>
      </c>
      <c r="C46" s="184">
        <v>0</v>
      </c>
      <c r="D46" s="134"/>
      <c r="E46" s="136">
        <v>0</v>
      </c>
      <c r="F46" s="134"/>
      <c r="G46" s="208">
        <v>0</v>
      </c>
    </row>
    <row r="47" spans="1:7" s="3" customFormat="1" ht="12" customHeight="1">
      <c r="A47" s="109">
        <v>1003</v>
      </c>
      <c r="B47" s="102" t="s">
        <v>76</v>
      </c>
      <c r="C47" s="158">
        <v>27201</v>
      </c>
      <c r="D47" s="42"/>
      <c r="E47" s="163">
        <v>3046</v>
      </c>
      <c r="F47" s="42"/>
      <c r="G47" s="205">
        <f t="shared" si="0"/>
        <v>11.198117716260432</v>
      </c>
    </row>
    <row r="48" spans="1:7" s="2" customFormat="1" ht="12" customHeight="1" thickBot="1">
      <c r="A48" s="110">
        <v>1006</v>
      </c>
      <c r="B48" s="111" t="s">
        <v>77</v>
      </c>
      <c r="C48" s="158">
        <v>1817</v>
      </c>
      <c r="D48" s="185"/>
      <c r="E48" s="163">
        <v>75</v>
      </c>
      <c r="F48" s="185"/>
      <c r="G48" s="205">
        <v>0</v>
      </c>
    </row>
    <row r="49" spans="1:7" ht="13.5" customHeight="1" hidden="1">
      <c r="A49" s="112">
        <v>1101</v>
      </c>
      <c r="B49" s="113" t="s">
        <v>78</v>
      </c>
      <c r="C49" s="191"/>
      <c r="D49" s="209"/>
      <c r="E49" s="210"/>
      <c r="F49" s="209"/>
      <c r="G49" s="205" t="e">
        <f t="shared" si="0"/>
        <v>#DIV/0!</v>
      </c>
    </row>
    <row r="50" spans="1:7" ht="13.5" customHeight="1" hidden="1">
      <c r="A50" s="109">
        <v>1102</v>
      </c>
      <c r="B50" s="102" t="s">
        <v>79</v>
      </c>
      <c r="C50" s="192"/>
      <c r="D50" s="30"/>
      <c r="E50" s="140"/>
      <c r="F50" s="30"/>
      <c r="G50" s="205" t="e">
        <f t="shared" si="0"/>
        <v>#DIV/0!</v>
      </c>
    </row>
    <row r="51" spans="1:7" ht="14.25" customHeight="1" hidden="1">
      <c r="A51" s="109">
        <v>1103</v>
      </c>
      <c r="B51" s="102" t="s">
        <v>80</v>
      </c>
      <c r="C51" s="192"/>
      <c r="D51" s="30"/>
      <c r="E51" s="140"/>
      <c r="F51" s="30"/>
      <c r="G51" s="205" t="e">
        <f t="shared" si="0"/>
        <v>#DIV/0!</v>
      </c>
    </row>
    <row r="52" spans="1:7" ht="13.5" customHeight="1" hidden="1">
      <c r="A52" s="114">
        <v>1104</v>
      </c>
      <c r="B52" s="94" t="s">
        <v>81</v>
      </c>
      <c r="C52" s="193"/>
      <c r="D52" s="64"/>
      <c r="E52" s="135"/>
      <c r="F52" s="64"/>
      <c r="G52" s="206" t="e">
        <f t="shared" si="0"/>
        <v>#DIV/0!</v>
      </c>
    </row>
    <row r="53" spans="1:7" ht="13.5" customHeight="1" thickBot="1">
      <c r="A53" s="106">
        <v>1100</v>
      </c>
      <c r="B53" s="105" t="s">
        <v>74</v>
      </c>
      <c r="C53" s="139">
        <f>SUM(C54:C55)</f>
        <v>10947</v>
      </c>
      <c r="D53" s="133"/>
      <c r="E53" s="195">
        <f>SUM(E54:E55)</f>
        <v>703</v>
      </c>
      <c r="F53" s="211"/>
      <c r="G53" s="202">
        <f t="shared" si="0"/>
        <v>6.421850735361286</v>
      </c>
    </row>
    <row r="54" spans="1:7" ht="13.5" customHeight="1">
      <c r="A54" s="115">
        <v>1102</v>
      </c>
      <c r="B54" s="113" t="s">
        <v>104</v>
      </c>
      <c r="C54" s="186">
        <v>8386</v>
      </c>
      <c r="D54" s="30"/>
      <c r="E54" s="163">
        <v>456</v>
      </c>
      <c r="F54" s="138"/>
      <c r="G54" s="205">
        <f t="shared" si="0"/>
        <v>5.437634152158359</v>
      </c>
    </row>
    <row r="55" spans="1:7" ht="13.5" customHeight="1">
      <c r="A55" s="115">
        <v>1105</v>
      </c>
      <c r="B55" s="152" t="s">
        <v>120</v>
      </c>
      <c r="C55" s="186">
        <v>2561</v>
      </c>
      <c r="D55" s="30"/>
      <c r="E55" s="163">
        <v>247</v>
      </c>
      <c r="F55" s="138"/>
      <c r="G55" s="205">
        <f t="shared" si="0"/>
        <v>9.644670050761421</v>
      </c>
    </row>
    <row r="56" spans="1:7" ht="13.5" customHeight="1">
      <c r="A56" s="116">
        <v>1200</v>
      </c>
      <c r="B56" s="153" t="s">
        <v>105</v>
      </c>
      <c r="C56" s="186">
        <v>2200</v>
      </c>
      <c r="D56" s="30"/>
      <c r="E56" s="163">
        <v>183</v>
      </c>
      <c r="F56" s="138"/>
      <c r="G56" s="205">
        <f t="shared" si="0"/>
        <v>8.318181818181818</v>
      </c>
    </row>
    <row r="57" spans="1:7" ht="13.5" customHeight="1" thickBot="1">
      <c r="A57" s="117">
        <v>1300</v>
      </c>
      <c r="B57" s="154" t="s">
        <v>51</v>
      </c>
      <c r="C57" s="186">
        <v>405</v>
      </c>
      <c r="D57" s="33"/>
      <c r="E57" s="187">
        <v>0</v>
      </c>
      <c r="F57" s="212"/>
      <c r="G57" s="206">
        <f t="shared" si="0"/>
        <v>0</v>
      </c>
    </row>
    <row r="58" spans="1:7" ht="16.5" customHeight="1" thickBot="1">
      <c r="A58" s="4"/>
      <c r="B58" s="8" t="s">
        <v>106</v>
      </c>
      <c r="C58" s="188">
        <f>C57+C56+C53+C45+C42+C36+C35+C30+C22+C18+C16+C7</f>
        <v>724299</v>
      </c>
      <c r="D58" s="213"/>
      <c r="E58" s="214">
        <f>E57+E56+E53+E45+E42+E36+E35+E30+E22+E18+E16+E7</f>
        <v>30762</v>
      </c>
      <c r="F58" s="211"/>
      <c r="G58" s="202">
        <f t="shared" si="0"/>
        <v>4.2471410287740285</v>
      </c>
    </row>
    <row r="59" ht="9.75" customHeight="1"/>
    <row r="60" spans="1:2" ht="14.25" customHeight="1">
      <c r="A60" s="176" t="s">
        <v>113</v>
      </c>
      <c r="B60" s="176"/>
    </row>
    <row r="61" spans="1:2" ht="12.75">
      <c r="A61" s="176"/>
      <c r="B61" s="176"/>
    </row>
    <row r="62" spans="1:7" ht="14.25">
      <c r="A62" s="176"/>
      <c r="B62" s="176"/>
      <c r="E62" s="177" t="s">
        <v>123</v>
      </c>
      <c r="F62" s="177"/>
      <c r="G62" s="177"/>
    </row>
  </sheetData>
  <sheetProtection/>
  <mergeCells count="7">
    <mergeCell ref="C1:G1"/>
    <mergeCell ref="B2:G2"/>
    <mergeCell ref="A3:G3"/>
    <mergeCell ref="A4:G4"/>
    <mergeCell ref="E5:G5"/>
    <mergeCell ref="A60:B62"/>
    <mergeCell ref="E62:G62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2016-11-14T09:06:44Z</cp:lastPrinted>
  <dcterms:created xsi:type="dcterms:W3CDTF">1996-10-08T23:32:33Z</dcterms:created>
  <dcterms:modified xsi:type="dcterms:W3CDTF">2021-02-19T05:23:32Z</dcterms:modified>
  <cp:category/>
  <cp:version/>
  <cp:contentType/>
  <cp:contentStatus/>
</cp:coreProperties>
</file>