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<sst xmlns="http://schemas.openxmlformats.org/spreadsheetml/2006/main" count="80" uniqueCount="59">
  <si>
    <t>Приложение № 3</t>
  </si>
  <si>
    <t xml:space="preserve">коммунального хозяйства и повышение энергетической </t>
  </si>
  <si>
    <t>эффективности в городском округе Нижняя Салда до</t>
  </si>
  <si>
    <t>ПЕРЕЧЕНЬ</t>
  </si>
  <si>
    <t>ОБЪЕКТОВ КАПИТАЛЬНОГО СТРОИТЕЛЬСТВА ДЛЯ БЮДЖЕТНЫХ ИНВЕСТИЦИЙ</t>
  </si>
  <si>
    <t>№ строки</t>
  </si>
  <si>
    <t xml:space="preserve">Наименование объекта капитального строительства/ Источники расходов на финансирвоание объекта капитального строительства </t>
  </si>
  <si>
    <t>Адрес объекта капитального строительства</t>
  </si>
  <si>
    <t>Сметная стоимость объекта, тыс.рублей:</t>
  </si>
  <si>
    <t>Сроки строительства (проектно-сметных работ, экспертизы проектно-сметной документации)</t>
  </si>
  <si>
    <t>Объемы финансирования, тыс.рублей</t>
  </si>
  <si>
    <t>в текущих ценах (на момент составления проектно-сметной документаци)</t>
  </si>
  <si>
    <t>в ценах соотвествующих лет реализации проекта</t>
  </si>
  <si>
    <t>начало</t>
  </si>
  <si>
    <t>ввод (завершение)</t>
  </si>
  <si>
    <t>всего</t>
  </si>
  <si>
    <t>ул.Строителей 27-29</t>
  </si>
  <si>
    <t>ВСЕГО           по объекту 1, в том числе</t>
  </si>
  <si>
    <t>местный бюджет</t>
  </si>
  <si>
    <t>г. Нижняя Салда, участки улиц: Фрунзе, Победы, Октябрьской революции, Металлургов, Заводская, Подбельского, Володарского, Стеклова, Энгельса, Волкова, Свердлова, Горького, пер. Январский, Ленина, Карла Маркса, Демьяна Бедного, Карла Либкнехта, Урицкого.</t>
  </si>
  <si>
    <t>ВСЕГО                по объекту 2, в том числе</t>
  </si>
  <si>
    <t>областной бюджет</t>
  </si>
  <si>
    <t>г.Нижняяя Салда, ул.Демьяна Бедного, 12а</t>
  </si>
  <si>
    <t>г.Нижняя Салда, ул.Луначарского, 145а</t>
  </si>
  <si>
    <t>ВСЕГО                  по объекту 5, в том числе</t>
  </si>
  <si>
    <t>г.Нижняя Салда, ул.К.Либкнехта, 79б</t>
  </si>
  <si>
    <t>ВСЕГО                  по объекту 6, в том числе</t>
  </si>
  <si>
    <t>г. Нижняя Салда, ул.Фрунзе, 12а</t>
  </si>
  <si>
    <t>ВСЕГО                  по объекту 7, в том числе</t>
  </si>
  <si>
    <t>ВСЕГО                  по объекту 8, в том числе</t>
  </si>
  <si>
    <t>Подпрограмма 7. Реконструкция и модернизация объектов жилищно-коммунального хозяйства в городском округе Нижняя Салда</t>
  </si>
  <si>
    <t>г.Нижняя Салда, ул. Энгельса, № 4</t>
  </si>
  <si>
    <t>ВСЕГО                  по объекту 9, в том числе</t>
  </si>
  <si>
    <t xml:space="preserve"> город Нижняя Салда, пер. Коммунаров, 39</t>
  </si>
  <si>
    <t>ВСЕГО                    по объекту 4, в том числе</t>
  </si>
  <si>
    <t>ВСЕГО                  по объекту 11, в том числе</t>
  </si>
  <si>
    <t>г. Нижняя Салда, участки улиц: Парижской Коммуны, Республиканская, Терешковой, Кузьмина, Малютина, Луначарского, пер.Коммунаров</t>
  </si>
  <si>
    <t>ВСЕГО                по объекту 3, в том числе</t>
  </si>
  <si>
    <t>"Развитие жилищно-коммунального хозяйства и повышение энергетической эффективности в городском округе Нижняя Салда до 2024 года"</t>
  </si>
  <si>
    <t>Подпрограмма 4. Восстановление и развитие объектов внешнего благоустройства в городском округе Нижняя Салда до 2024 года</t>
  </si>
  <si>
    <t>Подпрограмма 6. Энергосбережение и повышение энергетической эффективности в городском округе Нижняя Салда до 2024 года</t>
  </si>
  <si>
    <t>город Нижняя Салда, ул. Строителей, 70 - ул. Строителей, 2а</t>
  </si>
  <si>
    <t>к муниципальной программе «Развитие жилищно-</t>
  </si>
  <si>
    <t>2024 года»</t>
  </si>
  <si>
    <t>ВСЕГО по объекту 10, в том числе</t>
  </si>
  <si>
    <t>ВСЕГО                  по объекту 12, в том числе</t>
  </si>
  <si>
    <r>
      <t xml:space="preserve">Объект 1. </t>
    </r>
    <r>
      <rPr>
        <sz val="11"/>
        <rFont val="Liberation Serif"/>
        <family val="1"/>
      </rPr>
      <t xml:space="preserve"> Строительство игровой площадки</t>
    </r>
  </si>
  <si>
    <r>
      <rPr>
        <b/>
        <sz val="11"/>
        <rFont val="Liberation Serif"/>
        <family val="1"/>
      </rPr>
      <t xml:space="preserve">Объект 2.  </t>
    </r>
    <r>
      <rPr>
        <sz val="11"/>
        <rFont val="Liberation Serif"/>
        <family val="1"/>
      </rPr>
      <t>Строительство объекта "Наружные газопроводы низкого давления в городе Нижняя Салда Свердловской области"</t>
    </r>
  </si>
  <si>
    <r>
      <rPr>
        <b/>
        <sz val="11"/>
        <rFont val="Liberation Serif"/>
        <family val="1"/>
      </rPr>
      <t xml:space="preserve">Объект 3.  </t>
    </r>
    <r>
      <rPr>
        <sz val="11"/>
        <rFont val="Liberation Serif"/>
        <family val="1"/>
      </rPr>
      <t>Строительство объекта "Строительство газопровода в городе Нижняя Салда 2 очередь"</t>
    </r>
  </si>
  <si>
    <r>
      <rPr>
        <b/>
        <sz val="11"/>
        <rFont val="Liberation Serif"/>
        <family val="1"/>
      </rPr>
      <t>Объект 4.</t>
    </r>
    <r>
      <rPr>
        <sz val="11"/>
        <rFont val="Liberation Serif"/>
        <family val="1"/>
      </rPr>
      <t xml:space="preserve"> Строительство объекта "Блочная газовая котельная в городе Нижняя Салда по адресу: ул.Демьяна Бедного, 12а мощностью 1,8 МВт</t>
    </r>
  </si>
  <si>
    <r>
      <t xml:space="preserve">Объект 5. </t>
    </r>
    <r>
      <rPr>
        <sz val="11"/>
        <rFont val="Liberation Serif"/>
        <family val="1"/>
      </rPr>
      <t>Строительство объекта "Блочная газовая котельная в городе Нижняя Салда по адресу: ул.Луначарского,145а мощностью 1,26 МВт</t>
    </r>
  </si>
  <si>
    <r>
      <t xml:space="preserve">Объект 6. </t>
    </r>
    <r>
      <rPr>
        <sz val="11"/>
        <rFont val="Liberation Serif"/>
        <family val="1"/>
      </rPr>
      <t>Строительство объекта "Блочная газовая котельная в городе Нижняя Салда по адресу: ул.Розы Люксембург, 21а"</t>
    </r>
  </si>
  <si>
    <r>
      <t xml:space="preserve">Объект 7. </t>
    </r>
    <r>
      <rPr>
        <sz val="11"/>
        <rFont val="Liberation Serif"/>
        <family val="1"/>
      </rPr>
      <t>Строительство объекта "Блочная газовая котельная в городе Нижняя Салда, по адресу: ул.К.Либкнехта, 79,б"</t>
    </r>
  </si>
  <si>
    <r>
      <t xml:space="preserve">Объект 8. </t>
    </r>
    <r>
      <rPr>
        <sz val="11"/>
        <rFont val="Liberation Serif"/>
        <family val="1"/>
      </rPr>
      <t>Строительство объекта "Блочная газовая котельная в городе Нижняя Салда, по адресу: ул.Фрунзе, 12а"</t>
    </r>
  </si>
  <si>
    <r>
      <rPr>
        <b/>
        <sz val="11"/>
        <rFont val="Liberation Serif"/>
        <family val="1"/>
      </rPr>
      <t>Объект 9.</t>
    </r>
    <r>
      <rPr>
        <sz val="11"/>
        <rFont val="Liberation Serif"/>
        <family val="1"/>
      </rPr>
      <t xml:space="preserve"> Строительство объекта "Блочная газовая котельная в существующем здании ЦТП в городе Нижняя Салда, по адресу: ул.Строителей,2а</t>
    </r>
  </si>
  <si>
    <r>
      <t xml:space="preserve">Объект 10.  </t>
    </r>
    <r>
      <rPr>
        <sz val="11"/>
        <rFont val="Liberation Serif"/>
        <family val="1"/>
      </rPr>
      <t>Строительство трубопровода тепловой сети от котельной Строителей, 70 до тепловой камеры ЦТП «Строителей» в городе Нижняя Салда по адресу: ул. Строителей, 70 – ул. Строителей, 2а</t>
    </r>
  </si>
  <si>
    <r>
      <rPr>
        <b/>
        <sz val="11"/>
        <rFont val="Liberation Serif"/>
        <family val="1"/>
      </rPr>
      <t xml:space="preserve">Объект 11. </t>
    </r>
    <r>
      <rPr>
        <sz val="11"/>
        <rFont val="Liberation Serif"/>
        <family val="1"/>
      </rPr>
      <t>Строительство канализационной насосной станции № 2</t>
    </r>
  </si>
  <si>
    <r>
      <t xml:space="preserve">Объект 12. </t>
    </r>
    <r>
      <rPr>
        <sz val="11"/>
        <rFont val="Liberation Serif"/>
        <family val="1"/>
      </rPr>
      <t xml:space="preserve">Сооружения биологической очистки хозбытовых сточных вод производительностью 
6000 м3/сутки ГО Нижняя Салда Свердловской области
</t>
    </r>
  </si>
  <si>
    <t>г.Нижняя Салда, ул. Розы Люксембург, 21а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</si>
</sst>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Liberation Serif"/>
      <family val="1"/>
    </font>
    <font>
      <sz val="11"/>
      <name val="Liberation Serif"/>
      <family val="1"/>
    </font>
    <font>
      <b/>
      <sz val="14"/>
      <name val="Liberation Serif"/>
      <family val="1"/>
    </font>
    <font>
      <b/>
      <sz val="16"/>
      <name val="Liberation Serif"/>
      <family val="1"/>
    </font>
    <font>
      <sz val="16"/>
      <name val="Liberation Serif"/>
      <family val="1"/>
    </font>
    <font>
      <b/>
      <sz val="11"/>
      <name val="Liberation Serif"/>
      <family val="1"/>
    </font>
    <font>
      <sz val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wrapText="1"/>
    </xf>
    <xf numFmtId="0" fontId="8" fillId="34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3" fillId="34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 wrapText="1"/>
    </xf>
    <xf numFmtId="172" fontId="4" fillId="33" borderId="11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vertical="top"/>
    </xf>
    <xf numFmtId="0" fontId="4" fillId="33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/>
    </xf>
    <xf numFmtId="0" fontId="4" fillId="34" borderId="11" xfId="0" applyFont="1" applyFill="1" applyBorder="1" applyAlignment="1">
      <alignment/>
    </xf>
    <xf numFmtId="0" fontId="6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/>
    </xf>
    <xf numFmtId="0" fontId="9" fillId="34" borderId="14" xfId="0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9" fillId="34" borderId="15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="85" zoomScaleNormal="85" zoomScalePageLayoutView="0" workbookViewId="0" topLeftCell="A16">
      <selection activeCell="P12" sqref="P12"/>
    </sheetView>
  </sheetViews>
  <sheetFormatPr defaultColWidth="9.140625" defaultRowHeight="15"/>
  <cols>
    <col min="1" max="1" width="4.421875" style="2" customWidth="1"/>
    <col min="2" max="2" width="22.57421875" style="2" customWidth="1"/>
    <col min="3" max="3" width="31.7109375" style="2" customWidth="1"/>
    <col min="4" max="4" width="8.8515625" style="2" customWidth="1"/>
    <col min="5" max="5" width="8.00390625" style="2" customWidth="1"/>
    <col min="6" max="6" width="7.00390625" style="2" customWidth="1"/>
    <col min="7" max="7" width="6.8515625" style="2" customWidth="1"/>
    <col min="8" max="8" width="12.8515625" style="2" customWidth="1"/>
    <col min="9" max="9" width="11.8515625" style="2" customWidth="1"/>
    <col min="10" max="10" width="10.57421875" style="2" customWidth="1"/>
    <col min="11" max="11" width="11.421875" style="2" customWidth="1"/>
    <col min="12" max="12" width="12.8515625" style="2" customWidth="1"/>
    <col min="13" max="13" width="12.421875" style="2" customWidth="1"/>
    <col min="14" max="14" width="20.00390625" style="2" customWidth="1"/>
    <col min="15" max="15" width="22.8515625" style="3" customWidth="1"/>
    <col min="16" max="16" width="19.8515625" style="3" customWidth="1"/>
    <col min="17" max="17" width="14.00390625" style="3" customWidth="1"/>
    <col min="18" max="18" width="11.7109375" style="3" customWidth="1"/>
    <col min="19" max="19" width="12.00390625" style="2" customWidth="1"/>
    <col min="20" max="20" width="16.7109375" style="2" customWidth="1"/>
    <col min="21" max="16384" width="9.140625" style="2" customWidth="1"/>
  </cols>
  <sheetData>
    <row r="1" spans="15:17" ht="18.75">
      <c r="O1" s="1" t="s">
        <v>0</v>
      </c>
      <c r="P1" s="1"/>
      <c r="Q1" s="1"/>
    </row>
    <row r="2" spans="15:17" ht="18.75">
      <c r="O2" s="1" t="s">
        <v>42</v>
      </c>
      <c r="P2" s="1"/>
      <c r="Q2" s="1"/>
    </row>
    <row r="3" spans="15:17" ht="18.75">
      <c r="O3" s="1" t="s">
        <v>1</v>
      </c>
      <c r="P3" s="1"/>
      <c r="Q3" s="1"/>
    </row>
    <row r="4" spans="15:17" ht="18.75">
      <c r="O4" s="1" t="s">
        <v>2</v>
      </c>
      <c r="P4" s="1"/>
      <c r="Q4" s="1"/>
    </row>
    <row r="5" spans="15:17" ht="18.75">
      <c r="O5" s="1" t="s">
        <v>43</v>
      </c>
      <c r="P5" s="1"/>
      <c r="Q5" s="1"/>
    </row>
    <row r="6" spans="15:17" ht="18.75">
      <c r="O6" s="1"/>
      <c r="P6" s="1"/>
      <c r="Q6" s="1"/>
    </row>
    <row r="7" spans="1:17" ht="18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  <c r="P7" s="32"/>
      <c r="Q7" s="32"/>
    </row>
    <row r="8" spans="1:17" ht="18.75">
      <c r="A8" s="33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2"/>
      <c r="P8" s="32"/>
      <c r="Q8" s="32"/>
    </row>
    <row r="9" spans="1:17" ht="39.75" customHeight="1">
      <c r="A9" s="33" t="s">
        <v>38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/>
      <c r="P9" s="32"/>
      <c r="Q9" s="32"/>
    </row>
    <row r="10" spans="1:19" ht="41.25" customHeight="1">
      <c r="A10" s="4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05" customHeight="1">
      <c r="A11" s="34" t="s">
        <v>5</v>
      </c>
      <c r="B11" s="34" t="s">
        <v>6</v>
      </c>
      <c r="C11" s="36" t="s">
        <v>7</v>
      </c>
      <c r="D11" s="36" t="s">
        <v>8</v>
      </c>
      <c r="E11" s="36"/>
      <c r="F11" s="36" t="s">
        <v>9</v>
      </c>
      <c r="G11" s="36"/>
      <c r="H11" s="36" t="s">
        <v>10</v>
      </c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38"/>
    </row>
    <row r="12" spans="1:19" ht="139.5" customHeight="1">
      <c r="A12" s="35"/>
      <c r="B12" s="35"/>
      <c r="C12" s="37"/>
      <c r="D12" s="5" t="s">
        <v>11</v>
      </c>
      <c r="E12" s="5" t="s">
        <v>12</v>
      </c>
      <c r="F12" s="5" t="s">
        <v>13</v>
      </c>
      <c r="G12" s="5" t="s">
        <v>14</v>
      </c>
      <c r="H12" s="5" t="s">
        <v>15</v>
      </c>
      <c r="I12" s="5">
        <v>2014</v>
      </c>
      <c r="J12" s="5">
        <v>2015</v>
      </c>
      <c r="K12" s="5">
        <v>2016</v>
      </c>
      <c r="L12" s="5">
        <v>2017</v>
      </c>
      <c r="M12" s="5">
        <v>2018</v>
      </c>
      <c r="N12" s="5">
        <v>2019</v>
      </c>
      <c r="O12" s="7">
        <v>2020</v>
      </c>
      <c r="P12" s="7">
        <v>2021</v>
      </c>
      <c r="Q12" s="30">
        <v>2022</v>
      </c>
      <c r="R12" s="8">
        <v>2023</v>
      </c>
      <c r="S12" s="8">
        <v>2024</v>
      </c>
    </row>
    <row r="13" spans="1:19" ht="1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10">
        <v>15</v>
      </c>
      <c r="P13" s="10">
        <v>16</v>
      </c>
      <c r="Q13" s="10">
        <v>17</v>
      </c>
      <c r="R13" s="10">
        <v>18</v>
      </c>
      <c r="S13" s="9">
        <v>19</v>
      </c>
    </row>
    <row r="14" spans="1:19" ht="15.75">
      <c r="A14" s="5">
        <v>1</v>
      </c>
      <c r="B14" s="41" t="s">
        <v>39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44"/>
    </row>
    <row r="15" spans="1:19" ht="45">
      <c r="A15" s="5">
        <f>A14+1</f>
        <v>2</v>
      </c>
      <c r="B15" s="11" t="s">
        <v>46</v>
      </c>
      <c r="C15" s="5" t="s">
        <v>16</v>
      </c>
      <c r="D15" s="5"/>
      <c r="E15" s="5"/>
      <c r="F15" s="5">
        <v>2014</v>
      </c>
      <c r="G15" s="5">
        <v>2014</v>
      </c>
      <c r="H15" s="5"/>
      <c r="I15" s="5"/>
      <c r="J15" s="5"/>
      <c r="K15" s="5"/>
      <c r="L15" s="5"/>
      <c r="M15" s="5"/>
      <c r="N15" s="5"/>
      <c r="O15" s="7"/>
      <c r="P15" s="7"/>
      <c r="Q15" s="30"/>
      <c r="R15" s="12"/>
      <c r="S15" s="12"/>
    </row>
    <row r="16" spans="1:19" ht="30">
      <c r="A16" s="7">
        <f aca="true" t="shared" si="0" ref="A16:A63">A15+1</f>
        <v>3</v>
      </c>
      <c r="B16" s="13" t="s">
        <v>17</v>
      </c>
      <c r="C16" s="5"/>
      <c r="D16" s="5">
        <v>367.185</v>
      </c>
      <c r="E16" s="5"/>
      <c r="F16" s="5"/>
      <c r="G16" s="5"/>
      <c r="H16" s="5"/>
      <c r="I16" s="5">
        <v>367.185</v>
      </c>
      <c r="J16" s="5"/>
      <c r="K16" s="5"/>
      <c r="L16" s="5"/>
      <c r="M16" s="5"/>
      <c r="N16" s="5"/>
      <c r="O16" s="7"/>
      <c r="P16" s="7"/>
      <c r="Q16" s="30"/>
      <c r="R16" s="12"/>
      <c r="S16" s="12"/>
    </row>
    <row r="17" spans="1:19" ht="15">
      <c r="A17" s="7">
        <f t="shared" si="0"/>
        <v>4</v>
      </c>
      <c r="B17" s="13" t="s">
        <v>18</v>
      </c>
      <c r="C17" s="5"/>
      <c r="D17" s="5">
        <v>367.185</v>
      </c>
      <c r="E17" s="5"/>
      <c r="F17" s="5"/>
      <c r="G17" s="5"/>
      <c r="H17" s="5"/>
      <c r="I17" s="5">
        <v>367.185</v>
      </c>
      <c r="J17" s="5"/>
      <c r="K17" s="5"/>
      <c r="L17" s="5"/>
      <c r="M17" s="5"/>
      <c r="N17" s="5"/>
      <c r="O17" s="7"/>
      <c r="P17" s="7"/>
      <c r="Q17" s="30"/>
      <c r="R17" s="12"/>
      <c r="S17" s="12"/>
    </row>
    <row r="18" spans="1:19" ht="15.75">
      <c r="A18" s="7">
        <f t="shared" si="0"/>
        <v>5</v>
      </c>
      <c r="B18" s="41" t="s">
        <v>40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44"/>
    </row>
    <row r="19" spans="1:19" ht="159.75" customHeight="1">
      <c r="A19" s="7">
        <f t="shared" si="0"/>
        <v>6</v>
      </c>
      <c r="B19" s="13" t="s">
        <v>47</v>
      </c>
      <c r="C19" s="13" t="s">
        <v>19</v>
      </c>
      <c r="D19" s="5"/>
      <c r="E19" s="5"/>
      <c r="F19" s="5">
        <v>2017</v>
      </c>
      <c r="G19" s="5">
        <v>2019</v>
      </c>
      <c r="H19" s="5"/>
      <c r="I19" s="5"/>
      <c r="J19" s="5"/>
      <c r="K19" s="5"/>
      <c r="L19" s="5"/>
      <c r="M19" s="5"/>
      <c r="N19" s="5"/>
      <c r="O19" s="7"/>
      <c r="P19" s="7"/>
      <c r="Q19" s="30"/>
      <c r="R19" s="12"/>
      <c r="S19" s="12"/>
    </row>
    <row r="20" spans="1:19" s="15" customFormat="1" ht="45">
      <c r="A20" s="7">
        <f t="shared" si="0"/>
        <v>7</v>
      </c>
      <c r="B20" s="11" t="s">
        <v>20</v>
      </c>
      <c r="C20" s="11"/>
      <c r="D20" s="14"/>
      <c r="E20" s="14"/>
      <c r="F20" s="14"/>
      <c r="G20" s="14"/>
      <c r="H20" s="24">
        <f>SUM(H21:H22)</f>
        <v>43728.632999999994</v>
      </c>
      <c r="I20" s="24">
        <f aca="true" t="shared" si="1" ref="I20:Q20">SUM(I21:I22)</f>
        <v>0</v>
      </c>
      <c r="J20" s="24">
        <f t="shared" si="1"/>
        <v>0</v>
      </c>
      <c r="K20" s="24">
        <f t="shared" si="1"/>
        <v>0</v>
      </c>
      <c r="L20" s="24">
        <f t="shared" si="1"/>
        <v>23047.813000000002</v>
      </c>
      <c r="M20" s="24">
        <f t="shared" si="1"/>
        <v>20106.838</v>
      </c>
      <c r="N20" s="24">
        <f>N21+N22</f>
        <v>573.982</v>
      </c>
      <c r="O20" s="24">
        <f>O21+O22</f>
        <v>0</v>
      </c>
      <c r="P20" s="24">
        <f t="shared" si="1"/>
        <v>0</v>
      </c>
      <c r="Q20" s="24">
        <f t="shared" si="1"/>
        <v>0</v>
      </c>
      <c r="R20" s="24">
        <f>SUM(R21:R22)</f>
        <v>0</v>
      </c>
      <c r="S20" s="24">
        <f>SUM(S21:S22)</f>
        <v>0</v>
      </c>
    </row>
    <row r="21" spans="1:19" ht="15">
      <c r="A21" s="7">
        <f t="shared" si="0"/>
        <v>8</v>
      </c>
      <c r="B21" s="5" t="s">
        <v>18</v>
      </c>
      <c r="C21" s="5"/>
      <c r="D21" s="5"/>
      <c r="E21" s="5"/>
      <c r="F21" s="5"/>
      <c r="G21" s="5"/>
      <c r="H21" s="25">
        <f>SUM(I21:Q21)</f>
        <v>3319.8990000000003</v>
      </c>
      <c r="I21" s="25">
        <v>0</v>
      </c>
      <c r="J21" s="25">
        <v>0</v>
      </c>
      <c r="K21" s="25">
        <v>0</v>
      </c>
      <c r="L21" s="25">
        <v>2347.813</v>
      </c>
      <c r="M21" s="25">
        <v>972.086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</row>
    <row r="22" spans="1:19" ht="21" customHeight="1">
      <c r="A22" s="7">
        <f t="shared" si="0"/>
        <v>9</v>
      </c>
      <c r="B22" s="5" t="s">
        <v>21</v>
      </c>
      <c r="C22" s="5"/>
      <c r="D22" s="5"/>
      <c r="E22" s="5"/>
      <c r="F22" s="5"/>
      <c r="G22" s="5"/>
      <c r="H22" s="25">
        <f>SUM(I22:Q22)</f>
        <v>40408.734</v>
      </c>
      <c r="I22" s="25">
        <v>0</v>
      </c>
      <c r="J22" s="25">
        <v>0</v>
      </c>
      <c r="K22" s="25">
        <v>0</v>
      </c>
      <c r="L22" s="25">
        <v>20700</v>
      </c>
      <c r="M22" s="25">
        <v>19134.752</v>
      </c>
      <c r="N22" s="25">
        <v>573.982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</row>
    <row r="23" spans="1:19" ht="159.75" customHeight="1">
      <c r="A23" s="7">
        <f t="shared" si="0"/>
        <v>10</v>
      </c>
      <c r="B23" s="13" t="s">
        <v>48</v>
      </c>
      <c r="C23" s="13" t="s">
        <v>36</v>
      </c>
      <c r="D23" s="5"/>
      <c r="E23" s="5"/>
      <c r="F23" s="5">
        <v>2019</v>
      </c>
      <c r="G23" s="5">
        <v>2021</v>
      </c>
      <c r="H23" s="5"/>
      <c r="I23" s="5"/>
      <c r="J23" s="5"/>
      <c r="K23" s="5"/>
      <c r="L23" s="5"/>
      <c r="M23" s="5"/>
      <c r="N23" s="5"/>
      <c r="O23" s="7"/>
      <c r="P23" s="7"/>
      <c r="Q23" s="30"/>
      <c r="R23" s="12"/>
      <c r="S23" s="12"/>
    </row>
    <row r="24" spans="1:20" s="15" customFormat="1" ht="45">
      <c r="A24" s="7">
        <f t="shared" si="0"/>
        <v>11</v>
      </c>
      <c r="B24" s="11" t="s">
        <v>37</v>
      </c>
      <c r="C24" s="11"/>
      <c r="D24" s="14"/>
      <c r="E24" s="14"/>
      <c r="F24" s="14"/>
      <c r="G24" s="14"/>
      <c r="H24" s="24">
        <f aca="true" t="shared" si="2" ref="H24:M24">SUM(H25:H26)</f>
        <v>21544.72437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>N25+N26</f>
        <v>0</v>
      </c>
      <c r="O24" s="24">
        <f>O25+O26</f>
        <v>21210.4072</v>
      </c>
      <c r="P24" s="24">
        <f>SUM(P25:P26)</f>
        <v>334.31717000000003</v>
      </c>
      <c r="Q24" s="24">
        <f>SUM(Q25:Q26)</f>
        <v>0</v>
      </c>
      <c r="R24" s="24">
        <f>SUM(R25:R26)</f>
        <v>0</v>
      </c>
      <c r="S24" s="24">
        <f>SUM(S25:S26)</f>
        <v>0</v>
      </c>
      <c r="T24" s="18"/>
    </row>
    <row r="25" spans="1:19" ht="15">
      <c r="A25" s="7">
        <f t="shared" si="0"/>
        <v>12</v>
      </c>
      <c r="B25" s="5" t="s">
        <v>18</v>
      </c>
      <c r="C25" s="5"/>
      <c r="D25" s="5"/>
      <c r="E25" s="5"/>
      <c r="F25" s="5"/>
      <c r="G25" s="5"/>
      <c r="H25" s="25">
        <f>SUM(I25:Q25)</f>
        <v>7069.14146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6960.32334</v>
      </c>
      <c r="P25" s="25">
        <v>108.81812</v>
      </c>
      <c r="Q25" s="25">
        <v>0</v>
      </c>
      <c r="R25" s="25">
        <v>0</v>
      </c>
      <c r="S25" s="25">
        <v>0</v>
      </c>
    </row>
    <row r="26" spans="1:19" ht="21" customHeight="1">
      <c r="A26" s="7">
        <f t="shared" si="0"/>
        <v>13</v>
      </c>
      <c r="B26" s="5" t="s">
        <v>21</v>
      </c>
      <c r="C26" s="5"/>
      <c r="D26" s="5"/>
      <c r="E26" s="5"/>
      <c r="F26" s="5"/>
      <c r="G26" s="5"/>
      <c r="H26" s="25">
        <f>SUM(I26:Q26)</f>
        <v>14475.582910000001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14250.08386</v>
      </c>
      <c r="P26" s="25">
        <v>225.49905</v>
      </c>
      <c r="Q26" s="25">
        <v>0</v>
      </c>
      <c r="R26" s="25">
        <v>0</v>
      </c>
      <c r="S26" s="25">
        <v>0</v>
      </c>
    </row>
    <row r="27" spans="1:19" ht="120">
      <c r="A27" s="7">
        <f t="shared" si="0"/>
        <v>14</v>
      </c>
      <c r="B27" s="5" t="s">
        <v>49</v>
      </c>
      <c r="C27" s="5" t="s">
        <v>22</v>
      </c>
      <c r="D27" s="5"/>
      <c r="E27" s="5"/>
      <c r="F27" s="5">
        <v>2019</v>
      </c>
      <c r="G27" s="5">
        <v>2020</v>
      </c>
      <c r="H27" s="5"/>
      <c r="I27" s="5"/>
      <c r="J27" s="5"/>
      <c r="K27" s="5"/>
      <c r="L27" s="5"/>
      <c r="M27" s="5"/>
      <c r="N27" s="5"/>
      <c r="O27" s="7"/>
      <c r="P27" s="7"/>
      <c r="Q27" s="30"/>
      <c r="R27" s="12"/>
      <c r="S27" s="12"/>
    </row>
    <row r="28" spans="1:19" ht="45">
      <c r="A28" s="7">
        <f t="shared" si="0"/>
        <v>15</v>
      </c>
      <c r="B28" s="11" t="s">
        <v>34</v>
      </c>
      <c r="C28" s="14"/>
      <c r="D28" s="14"/>
      <c r="E28" s="14"/>
      <c r="F28" s="14"/>
      <c r="G28" s="14"/>
      <c r="H28" s="24">
        <f aca="true" t="shared" si="3" ref="H28:M28">SUM(H29:H30)</f>
        <v>24799.854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aca="true" t="shared" si="4" ref="N28:S28">SUM(N29:N30)</f>
        <v>21417.164</v>
      </c>
      <c r="O28" s="24">
        <f t="shared" si="4"/>
        <v>3382.6899999999996</v>
      </c>
      <c r="P28" s="24">
        <f t="shared" si="4"/>
        <v>0</v>
      </c>
      <c r="Q28" s="24">
        <f t="shared" si="4"/>
        <v>0</v>
      </c>
      <c r="R28" s="24">
        <f t="shared" si="4"/>
        <v>0</v>
      </c>
      <c r="S28" s="24">
        <f t="shared" si="4"/>
        <v>0</v>
      </c>
    </row>
    <row r="29" spans="1:19" ht="18.75" customHeight="1">
      <c r="A29" s="7">
        <f t="shared" si="0"/>
        <v>16</v>
      </c>
      <c r="B29" s="5" t="s">
        <v>18</v>
      </c>
      <c r="C29" s="5"/>
      <c r="D29" s="5"/>
      <c r="E29" s="5"/>
      <c r="F29" s="5"/>
      <c r="G29" s="5"/>
      <c r="H29" s="25">
        <f>SUM(I29:Q29)</f>
        <v>2479.9849999999997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2141.716</v>
      </c>
      <c r="O29" s="25">
        <v>338.269</v>
      </c>
      <c r="P29" s="25">
        <v>0</v>
      </c>
      <c r="Q29" s="25">
        <v>0</v>
      </c>
      <c r="R29" s="25">
        <v>0</v>
      </c>
      <c r="S29" s="25">
        <v>0</v>
      </c>
    </row>
    <row r="30" spans="1:19" ht="23.25" customHeight="1">
      <c r="A30" s="7">
        <f t="shared" si="0"/>
        <v>17</v>
      </c>
      <c r="B30" s="5" t="s">
        <v>21</v>
      </c>
      <c r="C30" s="5"/>
      <c r="D30" s="5"/>
      <c r="E30" s="5"/>
      <c r="F30" s="5"/>
      <c r="G30" s="5"/>
      <c r="H30" s="25">
        <f>SUM(I30:Q30)</f>
        <v>22319.869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19275.448</v>
      </c>
      <c r="O30" s="25">
        <v>3044.421</v>
      </c>
      <c r="P30" s="25">
        <v>0</v>
      </c>
      <c r="Q30" s="25">
        <v>0</v>
      </c>
      <c r="R30" s="25">
        <v>0</v>
      </c>
      <c r="S30" s="25">
        <v>0</v>
      </c>
    </row>
    <row r="31" spans="1:23" ht="129" customHeight="1">
      <c r="A31" s="7">
        <f t="shared" si="0"/>
        <v>18</v>
      </c>
      <c r="B31" s="11" t="s">
        <v>50</v>
      </c>
      <c r="C31" s="5" t="s">
        <v>23</v>
      </c>
      <c r="D31" s="5"/>
      <c r="E31" s="5"/>
      <c r="F31" s="5">
        <v>2019</v>
      </c>
      <c r="G31" s="5">
        <v>2020</v>
      </c>
      <c r="H31" s="5"/>
      <c r="I31" s="5"/>
      <c r="J31" s="5"/>
      <c r="K31" s="5"/>
      <c r="L31" s="5"/>
      <c r="M31" s="5"/>
      <c r="N31" s="5"/>
      <c r="O31" s="7"/>
      <c r="P31" s="7"/>
      <c r="Q31" s="30"/>
      <c r="R31" s="12"/>
      <c r="S31" s="12"/>
      <c r="W31" s="19"/>
    </row>
    <row r="32" spans="1:19" ht="45">
      <c r="A32" s="7">
        <f t="shared" si="0"/>
        <v>19</v>
      </c>
      <c r="B32" s="11" t="s">
        <v>24</v>
      </c>
      <c r="C32" s="14"/>
      <c r="D32" s="14"/>
      <c r="E32" s="14"/>
      <c r="F32" s="14"/>
      <c r="G32" s="14"/>
      <c r="H32" s="24">
        <f aca="true" t="shared" si="5" ref="H32:M32">SUM(H33:H34)</f>
        <v>24260.337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>SUM(N33:N34)</f>
        <v>18940.615</v>
      </c>
      <c r="O32" s="24">
        <f>O33+O34</f>
        <v>5319.722</v>
      </c>
      <c r="P32" s="24">
        <v>0</v>
      </c>
      <c r="Q32" s="24">
        <v>0</v>
      </c>
      <c r="R32" s="24">
        <v>0</v>
      </c>
      <c r="S32" s="24">
        <v>0</v>
      </c>
    </row>
    <row r="33" spans="1:19" ht="15">
      <c r="A33" s="7">
        <f t="shared" si="0"/>
        <v>20</v>
      </c>
      <c r="B33" s="5" t="s">
        <v>18</v>
      </c>
      <c r="C33" s="5"/>
      <c r="D33" s="5"/>
      <c r="E33" s="5"/>
      <c r="F33" s="5"/>
      <c r="G33" s="5"/>
      <c r="H33" s="25">
        <f>SUM(I33:Q33)</f>
        <v>2426.033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1894.061</v>
      </c>
      <c r="O33" s="25">
        <v>531.972</v>
      </c>
      <c r="P33" s="25">
        <v>0</v>
      </c>
      <c r="Q33" s="25">
        <v>0</v>
      </c>
      <c r="R33" s="25">
        <v>0</v>
      </c>
      <c r="S33" s="25">
        <v>0</v>
      </c>
    </row>
    <row r="34" spans="1:19" ht="19.5" customHeight="1">
      <c r="A34" s="7">
        <f t="shared" si="0"/>
        <v>21</v>
      </c>
      <c r="B34" s="5" t="s">
        <v>21</v>
      </c>
      <c r="C34" s="5"/>
      <c r="D34" s="5"/>
      <c r="E34" s="5"/>
      <c r="F34" s="5"/>
      <c r="G34" s="5"/>
      <c r="H34" s="25">
        <f>SUM(I34:Q34)</f>
        <v>21834.304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17046.554</v>
      </c>
      <c r="O34" s="25">
        <v>4787.75</v>
      </c>
      <c r="P34" s="25">
        <v>0</v>
      </c>
      <c r="Q34" s="25">
        <v>0</v>
      </c>
      <c r="R34" s="25">
        <v>0</v>
      </c>
      <c r="S34" s="25">
        <v>0</v>
      </c>
    </row>
    <row r="35" spans="1:19" ht="120.75" customHeight="1">
      <c r="A35" s="7">
        <f t="shared" si="0"/>
        <v>22</v>
      </c>
      <c r="B35" s="11" t="s">
        <v>51</v>
      </c>
      <c r="C35" s="5" t="s">
        <v>58</v>
      </c>
      <c r="D35" s="5"/>
      <c r="E35" s="5"/>
      <c r="F35" s="5">
        <v>2023</v>
      </c>
      <c r="G35" s="5">
        <v>2024</v>
      </c>
      <c r="H35" s="5"/>
      <c r="I35" s="5"/>
      <c r="J35" s="5"/>
      <c r="K35" s="5"/>
      <c r="L35" s="5"/>
      <c r="M35" s="5"/>
      <c r="N35" s="5"/>
      <c r="O35" s="7"/>
      <c r="P35" s="7"/>
      <c r="Q35" s="30"/>
      <c r="R35" s="12"/>
      <c r="S35" s="12"/>
    </row>
    <row r="36" spans="1:20" ht="45">
      <c r="A36" s="7">
        <f t="shared" si="0"/>
        <v>23</v>
      </c>
      <c r="B36" s="11" t="s">
        <v>26</v>
      </c>
      <c r="C36" s="14"/>
      <c r="D36" s="14"/>
      <c r="E36" s="14"/>
      <c r="F36" s="14"/>
      <c r="G36" s="14"/>
      <c r="H36" s="24">
        <f>SUM(H37:H38)</f>
        <v>10926.55846</v>
      </c>
      <c r="I36" s="24">
        <f>SUM(I37:I38)</f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>O37+O38</f>
        <v>0.00346</v>
      </c>
      <c r="P36" s="24">
        <f>P37+P38</f>
        <v>10926.555</v>
      </c>
      <c r="Q36" s="24">
        <f>Q37+Q38</f>
        <v>0</v>
      </c>
      <c r="R36" s="24">
        <f>R37+R38</f>
        <v>1125</v>
      </c>
      <c r="S36" s="24">
        <f>S37+S38</f>
        <v>1140.75</v>
      </c>
      <c r="T36" s="20"/>
    </row>
    <row r="37" spans="1:20" ht="15">
      <c r="A37" s="7">
        <f t="shared" si="0"/>
        <v>24</v>
      </c>
      <c r="B37" s="5" t="s">
        <v>18</v>
      </c>
      <c r="C37" s="5"/>
      <c r="D37" s="5"/>
      <c r="E37" s="5"/>
      <c r="F37" s="5"/>
      <c r="G37" s="5"/>
      <c r="H37" s="25">
        <f>SUM(I37:Q37)</f>
        <v>239.05846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0.00346</v>
      </c>
      <c r="P37" s="25">
        <f>562.5-323.445</f>
        <v>239.055</v>
      </c>
      <c r="Q37" s="25">
        <v>0</v>
      </c>
      <c r="R37" s="25">
        <v>1125</v>
      </c>
      <c r="S37" s="25">
        <v>1140.75</v>
      </c>
      <c r="T37" s="20"/>
    </row>
    <row r="38" spans="1:19" ht="15">
      <c r="A38" s="7">
        <f t="shared" si="0"/>
        <v>25</v>
      </c>
      <c r="B38" s="5" t="s">
        <v>21</v>
      </c>
      <c r="C38" s="5"/>
      <c r="D38" s="5"/>
      <c r="E38" s="5"/>
      <c r="F38" s="5"/>
      <c r="G38" s="5"/>
      <c r="H38" s="25">
        <f>SUM(I38:Q38)</f>
        <v>10687.5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10687.5</v>
      </c>
      <c r="Q38" s="25">
        <v>0</v>
      </c>
      <c r="R38" s="25">
        <v>0</v>
      </c>
      <c r="S38" s="25">
        <v>0</v>
      </c>
    </row>
    <row r="39" spans="1:19" ht="105">
      <c r="A39" s="7">
        <f t="shared" si="0"/>
        <v>26</v>
      </c>
      <c r="B39" s="21" t="s">
        <v>52</v>
      </c>
      <c r="C39" s="6" t="s">
        <v>25</v>
      </c>
      <c r="D39" s="6"/>
      <c r="E39" s="6"/>
      <c r="F39" s="6">
        <v>2021</v>
      </c>
      <c r="G39" s="6">
        <v>2022</v>
      </c>
      <c r="H39" s="6"/>
      <c r="I39" s="6"/>
      <c r="J39" s="6"/>
      <c r="K39" s="6"/>
      <c r="L39" s="6"/>
      <c r="M39" s="6"/>
      <c r="N39" s="6"/>
      <c r="O39" s="22"/>
      <c r="P39" s="22"/>
      <c r="Q39" s="29"/>
      <c r="R39" s="12"/>
      <c r="S39" s="12"/>
    </row>
    <row r="40" spans="1:19" ht="45">
      <c r="A40" s="7">
        <f t="shared" si="0"/>
        <v>27</v>
      </c>
      <c r="B40" s="11" t="s">
        <v>28</v>
      </c>
      <c r="C40" s="14"/>
      <c r="D40" s="14"/>
      <c r="E40" s="14"/>
      <c r="F40" s="14"/>
      <c r="G40" s="14"/>
      <c r="H40" s="24">
        <f aca="true" t="shared" si="6" ref="H40:M40">SUM(H41:H42)</f>
        <v>17134.8294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v>0</v>
      </c>
      <c r="O40" s="24">
        <f>O41+O42</f>
        <v>0</v>
      </c>
      <c r="P40" s="24">
        <f>P41+P42</f>
        <v>8754.595000000001</v>
      </c>
      <c r="Q40" s="24">
        <f>Q41+Q42</f>
        <v>8380.2344</v>
      </c>
      <c r="R40" s="24">
        <f>R41+R42</f>
        <v>0</v>
      </c>
      <c r="S40" s="24">
        <f>S41+S42</f>
        <v>0</v>
      </c>
    </row>
    <row r="41" spans="1:19" ht="15">
      <c r="A41" s="7">
        <f t="shared" si="0"/>
        <v>28</v>
      </c>
      <c r="B41" s="5" t="s">
        <v>18</v>
      </c>
      <c r="C41" s="5"/>
      <c r="D41" s="5"/>
      <c r="E41" s="5"/>
      <c r="F41" s="5"/>
      <c r="G41" s="5"/>
      <c r="H41" s="25">
        <f>SUM(I41:Q41)</f>
        <v>744.995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>421.55+323.445</f>
        <v>744.995</v>
      </c>
      <c r="Q41" s="25">
        <v>0</v>
      </c>
      <c r="R41" s="25">
        <v>0</v>
      </c>
      <c r="S41" s="25">
        <v>0</v>
      </c>
    </row>
    <row r="42" spans="1:20" ht="15">
      <c r="A42" s="7">
        <f t="shared" si="0"/>
        <v>29</v>
      </c>
      <c r="B42" s="5" t="s">
        <v>21</v>
      </c>
      <c r="C42" s="5"/>
      <c r="D42" s="5"/>
      <c r="E42" s="5"/>
      <c r="F42" s="5"/>
      <c r="G42" s="5"/>
      <c r="H42" s="25">
        <f>SUM(I42:Q42)</f>
        <v>16389.8344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8009.6</v>
      </c>
      <c r="Q42" s="25">
        <v>8380.2344</v>
      </c>
      <c r="R42" s="25">
        <v>0</v>
      </c>
      <c r="S42" s="25">
        <v>0</v>
      </c>
      <c r="T42" s="23"/>
    </row>
    <row r="43" spans="1:19" ht="101.25" customHeight="1">
      <c r="A43" s="7">
        <f t="shared" si="0"/>
        <v>30</v>
      </c>
      <c r="B43" s="11" t="s">
        <v>53</v>
      </c>
      <c r="C43" s="6" t="s">
        <v>27</v>
      </c>
      <c r="D43" s="12"/>
      <c r="E43" s="12"/>
      <c r="F43" s="5">
        <v>2020</v>
      </c>
      <c r="G43" s="5">
        <v>2021</v>
      </c>
      <c r="H43" s="16"/>
      <c r="I43" s="16"/>
      <c r="J43" s="16"/>
      <c r="K43" s="16"/>
      <c r="L43" s="16"/>
      <c r="M43" s="16"/>
      <c r="N43" s="16"/>
      <c r="O43" s="17"/>
      <c r="P43" s="17"/>
      <c r="Q43" s="17"/>
      <c r="R43" s="12"/>
      <c r="S43" s="12"/>
    </row>
    <row r="44" spans="1:19" ht="45">
      <c r="A44" s="7">
        <f t="shared" si="0"/>
        <v>31</v>
      </c>
      <c r="B44" s="11" t="s">
        <v>29</v>
      </c>
      <c r="C44" s="14"/>
      <c r="D44" s="14"/>
      <c r="E44" s="14"/>
      <c r="F44" s="14"/>
      <c r="G44" s="14"/>
      <c r="H44" s="24">
        <f aca="true" t="shared" si="7" ref="H44:O44">SUM(H45:H46)</f>
        <v>22775.701</v>
      </c>
      <c r="I44" s="24">
        <f t="shared" si="7"/>
        <v>0</v>
      </c>
      <c r="J44" s="24">
        <f t="shared" si="7"/>
        <v>0</v>
      </c>
      <c r="K44" s="24">
        <f t="shared" si="7"/>
        <v>0</v>
      </c>
      <c r="L44" s="24">
        <f t="shared" si="7"/>
        <v>0</v>
      </c>
      <c r="M44" s="24">
        <f t="shared" si="7"/>
        <v>0</v>
      </c>
      <c r="N44" s="24">
        <f t="shared" si="7"/>
        <v>0</v>
      </c>
      <c r="O44" s="24">
        <f t="shared" si="7"/>
        <v>22775.701</v>
      </c>
      <c r="P44" s="24">
        <v>0</v>
      </c>
      <c r="Q44" s="24">
        <v>0</v>
      </c>
      <c r="R44" s="24">
        <v>0</v>
      </c>
      <c r="S44" s="24">
        <v>0</v>
      </c>
    </row>
    <row r="45" spans="1:19" ht="15">
      <c r="A45" s="7">
        <f t="shared" si="0"/>
        <v>32</v>
      </c>
      <c r="B45" s="5" t="s">
        <v>18</v>
      </c>
      <c r="C45" s="5"/>
      <c r="D45" s="5"/>
      <c r="E45" s="5"/>
      <c r="F45" s="5"/>
      <c r="G45" s="5"/>
      <c r="H45" s="25">
        <f>SUM(I45:Q45)</f>
        <v>1138.785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1138.785</v>
      </c>
      <c r="P45" s="25">
        <v>0</v>
      </c>
      <c r="Q45" s="25">
        <v>0</v>
      </c>
      <c r="R45" s="25">
        <v>0</v>
      </c>
      <c r="S45" s="25">
        <v>0</v>
      </c>
    </row>
    <row r="46" spans="1:19" ht="15">
      <c r="A46" s="7">
        <f t="shared" si="0"/>
        <v>33</v>
      </c>
      <c r="B46" s="5" t="s">
        <v>21</v>
      </c>
      <c r="C46" s="5"/>
      <c r="D46" s="5"/>
      <c r="E46" s="5"/>
      <c r="F46" s="5"/>
      <c r="G46" s="5"/>
      <c r="H46" s="25">
        <f>SUM(I46:Q46)</f>
        <v>21636.916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21636.916</v>
      </c>
      <c r="P46" s="25">
        <v>0</v>
      </c>
      <c r="Q46" s="25">
        <v>0</v>
      </c>
      <c r="R46" s="25">
        <v>0</v>
      </c>
      <c r="S46" s="25">
        <v>0</v>
      </c>
    </row>
    <row r="47" spans="1:19" ht="120">
      <c r="A47" s="7">
        <f t="shared" si="0"/>
        <v>34</v>
      </c>
      <c r="B47" s="13" t="s">
        <v>54</v>
      </c>
      <c r="C47" s="11"/>
      <c r="D47" s="11"/>
      <c r="E47" s="11"/>
      <c r="F47" s="5">
        <v>2019</v>
      </c>
      <c r="G47" s="5">
        <v>2020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45">
      <c r="A48" s="7">
        <f t="shared" si="0"/>
        <v>35</v>
      </c>
      <c r="B48" s="11" t="s">
        <v>32</v>
      </c>
      <c r="C48" s="14"/>
      <c r="D48" s="14"/>
      <c r="E48" s="14"/>
      <c r="F48" s="14"/>
      <c r="G48" s="14"/>
      <c r="H48" s="24">
        <f aca="true" t="shared" si="8" ref="H48:N48">SUM(H49:H50)</f>
        <v>28887.540999999997</v>
      </c>
      <c r="I48" s="24">
        <f t="shared" si="8"/>
        <v>0</v>
      </c>
      <c r="J48" s="24">
        <f t="shared" si="8"/>
        <v>0</v>
      </c>
      <c r="K48" s="24">
        <f t="shared" si="8"/>
        <v>0</v>
      </c>
      <c r="L48" s="24">
        <f t="shared" si="8"/>
        <v>0</v>
      </c>
      <c r="M48" s="24">
        <f t="shared" si="8"/>
        <v>0</v>
      </c>
      <c r="N48" s="24">
        <f t="shared" si="8"/>
        <v>19292.421</v>
      </c>
      <c r="O48" s="24">
        <f>O49+O50</f>
        <v>9595.119999999999</v>
      </c>
      <c r="P48" s="24">
        <v>0</v>
      </c>
      <c r="Q48" s="24">
        <v>0</v>
      </c>
      <c r="R48" s="24">
        <v>0</v>
      </c>
      <c r="S48" s="24">
        <v>0</v>
      </c>
    </row>
    <row r="49" spans="1:19" ht="15">
      <c r="A49" s="7">
        <f t="shared" si="0"/>
        <v>36</v>
      </c>
      <c r="B49" s="5" t="s">
        <v>18</v>
      </c>
      <c r="C49" s="5"/>
      <c r="D49" s="5"/>
      <c r="E49" s="5"/>
      <c r="F49" s="5"/>
      <c r="G49" s="5"/>
      <c r="H49" s="25">
        <f>SUM(I49:Q49)</f>
        <v>2271.381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1791.625</v>
      </c>
      <c r="O49" s="25">
        <v>479.756</v>
      </c>
      <c r="P49" s="25">
        <v>0</v>
      </c>
      <c r="Q49" s="25">
        <v>0</v>
      </c>
      <c r="R49" s="25">
        <v>0</v>
      </c>
      <c r="S49" s="25">
        <v>0</v>
      </c>
    </row>
    <row r="50" spans="1:19" ht="20.25" customHeight="1">
      <c r="A50" s="7">
        <f t="shared" si="0"/>
        <v>37</v>
      </c>
      <c r="B50" s="5" t="s">
        <v>21</v>
      </c>
      <c r="C50" s="5"/>
      <c r="D50" s="5"/>
      <c r="E50" s="5"/>
      <c r="F50" s="5"/>
      <c r="G50" s="5"/>
      <c r="H50" s="25">
        <f>SUM(I50:Q50)</f>
        <v>26616.159999999996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17500.796</v>
      </c>
      <c r="O50" s="25">
        <v>9115.364</v>
      </c>
      <c r="P50" s="25">
        <v>0</v>
      </c>
      <c r="Q50" s="25">
        <v>0</v>
      </c>
      <c r="R50" s="25">
        <v>0</v>
      </c>
      <c r="S50" s="25">
        <v>0</v>
      </c>
    </row>
    <row r="51" spans="1:19" ht="150">
      <c r="A51" s="7">
        <f t="shared" si="0"/>
        <v>38</v>
      </c>
      <c r="B51" s="11" t="s">
        <v>55</v>
      </c>
      <c r="C51" s="26" t="s">
        <v>41</v>
      </c>
      <c r="D51" s="12"/>
      <c r="E51" s="12"/>
      <c r="F51" s="12">
        <v>2023</v>
      </c>
      <c r="G51" s="12">
        <v>2024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30">
      <c r="A52" s="7">
        <f t="shared" si="0"/>
        <v>39</v>
      </c>
      <c r="B52" s="11" t="s">
        <v>44</v>
      </c>
      <c r="C52" s="12"/>
      <c r="D52" s="12"/>
      <c r="E52" s="12"/>
      <c r="F52" s="12"/>
      <c r="G52" s="12"/>
      <c r="H52" s="24">
        <f>H53+H54</f>
        <v>5979.0419999999995</v>
      </c>
      <c r="I52" s="24">
        <f aca="true" t="shared" si="9" ref="I52:Q52">I53+I54</f>
        <v>0</v>
      </c>
      <c r="J52" s="24">
        <f t="shared" si="9"/>
        <v>0</v>
      </c>
      <c r="K52" s="24">
        <f t="shared" si="9"/>
        <v>0</v>
      </c>
      <c r="L52" s="24">
        <f t="shared" si="9"/>
        <v>0</v>
      </c>
      <c r="M52" s="24">
        <f t="shared" si="9"/>
        <v>0</v>
      </c>
      <c r="N52" s="24">
        <f t="shared" si="9"/>
        <v>0</v>
      </c>
      <c r="O52" s="24">
        <f t="shared" si="9"/>
        <v>0</v>
      </c>
      <c r="P52" s="24">
        <f t="shared" si="9"/>
        <v>0</v>
      </c>
      <c r="Q52" s="24">
        <f t="shared" si="9"/>
        <v>0</v>
      </c>
      <c r="R52" s="24">
        <f>R53+R54</f>
        <v>2968.74</v>
      </c>
      <c r="S52" s="24">
        <f>S53+S54</f>
        <v>3010.302</v>
      </c>
    </row>
    <row r="53" spans="1:19" ht="15">
      <c r="A53" s="7">
        <f t="shared" si="0"/>
        <v>40</v>
      </c>
      <c r="B53" s="5" t="s">
        <v>18</v>
      </c>
      <c r="C53" s="12"/>
      <c r="D53" s="12"/>
      <c r="E53" s="12"/>
      <c r="F53" s="12"/>
      <c r="G53" s="12"/>
      <c r="H53" s="25">
        <f>SUM(I53:S53)</f>
        <v>5979.0419999999995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2968.74</v>
      </c>
      <c r="S53" s="25">
        <v>3010.302</v>
      </c>
    </row>
    <row r="54" spans="1:19" ht="15">
      <c r="A54" s="7">
        <f t="shared" si="0"/>
        <v>41</v>
      </c>
      <c r="B54" s="6" t="s">
        <v>21</v>
      </c>
      <c r="C54" s="12"/>
      <c r="D54" s="12"/>
      <c r="E54" s="12"/>
      <c r="F54" s="12"/>
      <c r="G54" s="12"/>
      <c r="H54" s="25">
        <f>SUM(I54:S54)</f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</row>
    <row r="55" spans="1:19" ht="15.75">
      <c r="A55" s="7">
        <f t="shared" si="0"/>
        <v>42</v>
      </c>
      <c r="B55" s="41" t="s">
        <v>30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3"/>
      <c r="S55" s="44"/>
    </row>
    <row r="56" spans="1:19" ht="60">
      <c r="A56" s="7">
        <f t="shared" si="0"/>
        <v>43</v>
      </c>
      <c r="B56" s="26" t="s">
        <v>56</v>
      </c>
      <c r="C56" s="26" t="s">
        <v>31</v>
      </c>
      <c r="D56" s="26"/>
      <c r="E56" s="26"/>
      <c r="F56" s="26">
        <v>2018</v>
      </c>
      <c r="G56" s="26">
        <v>2020</v>
      </c>
      <c r="H56" s="16"/>
      <c r="I56" s="16"/>
      <c r="J56" s="16"/>
      <c r="K56" s="16"/>
      <c r="L56" s="16"/>
      <c r="M56" s="16"/>
      <c r="N56" s="16"/>
      <c r="O56" s="17"/>
      <c r="P56" s="17"/>
      <c r="Q56" s="17"/>
      <c r="R56" s="12"/>
      <c r="S56" s="12"/>
    </row>
    <row r="57" spans="1:20" ht="45">
      <c r="A57" s="7">
        <f t="shared" si="0"/>
        <v>44</v>
      </c>
      <c r="B57" s="11" t="s">
        <v>35</v>
      </c>
      <c r="C57" s="14"/>
      <c r="D57" s="14"/>
      <c r="E57" s="14"/>
      <c r="F57" s="14"/>
      <c r="G57" s="14"/>
      <c r="H57" s="24">
        <f>SUM(H58:H59)</f>
        <v>79129.52984999999</v>
      </c>
      <c r="I57" s="24">
        <f>SUM(I58:I59)</f>
        <v>0</v>
      </c>
      <c r="J57" s="24">
        <f>SUM(J58:J59)</f>
        <v>0</v>
      </c>
      <c r="K57" s="24">
        <f>SUM(K58:K59)</f>
        <v>0</v>
      </c>
      <c r="L57" s="24">
        <f>SUM(L58:L59)</f>
        <v>0</v>
      </c>
      <c r="M57" s="24">
        <f>M58+M59</f>
        <v>24806.117</v>
      </c>
      <c r="N57" s="24">
        <f>N58+N59</f>
        <v>24834.159</v>
      </c>
      <c r="O57" s="24">
        <f>O58+O59</f>
        <v>22708.439</v>
      </c>
      <c r="P57" s="24">
        <f>P58</f>
        <v>6780.81485</v>
      </c>
      <c r="Q57" s="24">
        <v>0</v>
      </c>
      <c r="R57" s="24">
        <v>0</v>
      </c>
      <c r="S57" s="24">
        <v>0</v>
      </c>
      <c r="T57" s="27"/>
    </row>
    <row r="58" spans="1:19" ht="16.5" customHeight="1">
      <c r="A58" s="7">
        <f t="shared" si="0"/>
        <v>45</v>
      </c>
      <c r="B58" s="5" t="s">
        <v>18</v>
      </c>
      <c r="C58" s="5"/>
      <c r="D58" s="5"/>
      <c r="E58" s="5"/>
      <c r="F58" s="5"/>
      <c r="G58" s="5"/>
      <c r="H58" s="25">
        <f>SUM(I58:Q58)</f>
        <v>79129.52984999999</v>
      </c>
      <c r="I58" s="25">
        <v>0</v>
      </c>
      <c r="J58" s="25">
        <v>0</v>
      </c>
      <c r="K58" s="25">
        <v>0</v>
      </c>
      <c r="L58" s="25">
        <v>0</v>
      </c>
      <c r="M58" s="25">
        <v>24806.117</v>
      </c>
      <c r="N58" s="25">
        <v>24834.159</v>
      </c>
      <c r="O58" s="25">
        <v>22708.439</v>
      </c>
      <c r="P58" s="25">
        <v>6780.81485</v>
      </c>
      <c r="Q58" s="25">
        <v>0</v>
      </c>
      <c r="R58" s="25">
        <v>0</v>
      </c>
      <c r="S58" s="25">
        <v>0</v>
      </c>
    </row>
    <row r="59" spans="1:19" ht="15">
      <c r="A59" s="7">
        <f t="shared" si="0"/>
        <v>46</v>
      </c>
      <c r="B59" s="5" t="s">
        <v>21</v>
      </c>
      <c r="C59" s="5"/>
      <c r="D59" s="5"/>
      <c r="E59" s="5"/>
      <c r="F59" s="5"/>
      <c r="G59" s="5"/>
      <c r="H59" s="25">
        <f>SUM(I59:Q59)</f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</row>
    <row r="60" spans="1:19" ht="137.25" customHeight="1">
      <c r="A60" s="7">
        <f t="shared" si="0"/>
        <v>47</v>
      </c>
      <c r="B60" s="11" t="s">
        <v>57</v>
      </c>
      <c r="C60" s="26" t="s">
        <v>33</v>
      </c>
      <c r="D60" s="26"/>
      <c r="E60" s="26"/>
      <c r="F60" s="6">
        <v>2019</v>
      </c>
      <c r="G60" s="6">
        <v>2022</v>
      </c>
      <c r="H60" s="16"/>
      <c r="I60" s="16"/>
      <c r="J60" s="16"/>
      <c r="K60" s="16"/>
      <c r="L60" s="16"/>
      <c r="M60" s="16"/>
      <c r="N60" s="16"/>
      <c r="O60" s="17"/>
      <c r="P60" s="17"/>
      <c r="Q60" s="17"/>
      <c r="R60" s="12"/>
      <c r="S60" s="12"/>
    </row>
    <row r="61" spans="1:20" ht="45">
      <c r="A61" s="7">
        <f t="shared" si="0"/>
        <v>48</v>
      </c>
      <c r="B61" s="11" t="s">
        <v>45</v>
      </c>
      <c r="C61" s="14"/>
      <c r="D61" s="14"/>
      <c r="E61" s="14"/>
      <c r="F61" s="14"/>
      <c r="G61" s="14"/>
      <c r="H61" s="24">
        <f aca="true" t="shared" si="10" ref="H61:O61">SUM(H62:H63)</f>
        <v>773932.5122300001</v>
      </c>
      <c r="I61" s="24">
        <f t="shared" si="10"/>
        <v>0</v>
      </c>
      <c r="J61" s="24">
        <f t="shared" si="10"/>
        <v>0</v>
      </c>
      <c r="K61" s="24">
        <f t="shared" si="10"/>
        <v>0</v>
      </c>
      <c r="L61" s="24">
        <f t="shared" si="10"/>
        <v>0</v>
      </c>
      <c r="M61" s="24">
        <f t="shared" si="10"/>
        <v>0</v>
      </c>
      <c r="N61" s="24">
        <f t="shared" si="10"/>
        <v>126433.717</v>
      </c>
      <c r="O61" s="24">
        <f t="shared" si="10"/>
        <v>185456.327</v>
      </c>
      <c r="P61" s="24">
        <f>P62+P63</f>
        <v>370908.39423000003</v>
      </c>
      <c r="Q61" s="24">
        <f>Q62+Q63</f>
        <v>91134.074</v>
      </c>
      <c r="R61" s="24">
        <f>R62+R63</f>
        <v>0</v>
      </c>
      <c r="S61" s="24">
        <v>0</v>
      </c>
      <c r="T61" s="23"/>
    </row>
    <row r="62" spans="1:19" ht="15">
      <c r="A62" s="7">
        <f t="shared" si="0"/>
        <v>49</v>
      </c>
      <c r="B62" s="5" t="s">
        <v>18</v>
      </c>
      <c r="C62" s="5"/>
      <c r="D62" s="5"/>
      <c r="E62" s="5"/>
      <c r="F62" s="5"/>
      <c r="G62" s="5"/>
      <c r="H62" s="25">
        <f>SUM(I62:Q62)</f>
        <v>63197.381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14806.117</v>
      </c>
      <c r="O62" s="25">
        <v>20443.906</v>
      </c>
      <c r="P62" s="25">
        <v>26047.358</v>
      </c>
      <c r="Q62" s="25">
        <v>1900</v>
      </c>
      <c r="R62" s="25">
        <v>0</v>
      </c>
      <c r="S62" s="25">
        <v>0</v>
      </c>
    </row>
    <row r="63" spans="1:19" ht="15">
      <c r="A63" s="7">
        <f t="shared" si="0"/>
        <v>50</v>
      </c>
      <c r="B63" s="6" t="s">
        <v>21</v>
      </c>
      <c r="C63" s="6"/>
      <c r="D63" s="6"/>
      <c r="E63" s="6"/>
      <c r="F63" s="6"/>
      <c r="G63" s="6"/>
      <c r="H63" s="28">
        <f>SUM(I63:Q63)</f>
        <v>710735.13123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111627.6</v>
      </c>
      <c r="O63" s="28">
        <v>165012.421</v>
      </c>
      <c r="P63" s="28">
        <v>344861.03623</v>
      </c>
      <c r="Q63" s="28">
        <v>89234.074</v>
      </c>
      <c r="R63" s="28">
        <v>0</v>
      </c>
      <c r="S63" s="28">
        <v>0</v>
      </c>
    </row>
  </sheetData>
  <sheetProtection/>
  <mergeCells count="13">
    <mergeCell ref="B14:S14"/>
    <mergeCell ref="B18:S18"/>
    <mergeCell ref="B55:S55"/>
    <mergeCell ref="F11:G11"/>
    <mergeCell ref="A7:Q7"/>
    <mergeCell ref="A8:Q8"/>
    <mergeCell ref="A9:Q9"/>
    <mergeCell ref="A11:A12"/>
    <mergeCell ref="B11:B12"/>
    <mergeCell ref="C11:C12"/>
    <mergeCell ref="D11:E11"/>
    <mergeCell ref="H11:S11"/>
    <mergeCell ref="B10:S10"/>
  </mergeCells>
  <printOptions/>
  <pageMargins left="0.2362204724409449" right="0.2362204724409449" top="0.3937007874015748" bottom="0.35433070866141736" header="0.31496062992125984" footer="0.31496062992125984"/>
  <pageSetup fitToHeight="8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GKH-2</cp:lastModifiedBy>
  <cp:lastPrinted>2020-08-11T10:41:39Z</cp:lastPrinted>
  <dcterms:created xsi:type="dcterms:W3CDTF">2019-01-31T09:30:36Z</dcterms:created>
  <dcterms:modified xsi:type="dcterms:W3CDTF">2022-12-20T04:20:49Z</dcterms:modified>
  <cp:category/>
  <cp:version/>
  <cp:contentType/>
  <cp:contentStatus/>
</cp:coreProperties>
</file>