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<sst xmlns="http://schemas.openxmlformats.org/spreadsheetml/2006/main" count="141" uniqueCount="139">
  <si>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</si>
  <si>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</si>
  <si>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</si>
  <si>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</si>
  <si>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</si>
  <si>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</si>
  <si>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</si>
  <si>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</si>
  <si>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</si>
  <si>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</si>
  <si>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</si>
  <si>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</si>
  <si>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</si>
  <si>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</si>
  <si>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</si>
  <si>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</si>
  <si>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</si>
  <si>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</si>
  <si>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</si>
  <si>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</si>
  <si>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</si>
  <si>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</si>
  <si>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</si>
  <si>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</si>
  <si>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</si>
  <si>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</si>
  <si>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</si>
  <si>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</si>
  <si>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</si>
  <si>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</si>
  <si>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</si>
  <si>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</si>
  <si>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</si>
  <si>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</si>
  <si>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</si>
  <si>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</si>
  <si>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</si>
  <si>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</si>
  <si>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</si>
  <si>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</si>
  <si>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</si>
  <si>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</si>
  <si>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</si>
  <si>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</si>
  <si>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</si>
  <si>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</si>
  <si>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</si>
  <si>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</si>
  <si>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</si>
  <si>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</si>
  <si>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</si>
  <si>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</si>
  <si>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</si>
  <si>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</si>
  <si>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</si>
  <si>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</si>
  <si>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</si>
  <si>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</si>
  <si>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</si>
  <si>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</si>
  <si>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</si>
  <si>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</si>
  <si>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</si>
  <si>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</si>
  <si>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</si>
  <si>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</si>
  <si>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</si>
  <si>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</si>
  <si>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</si>
  <si>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</si>
  <si>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</si>
  <si>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</si>
  <si>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</si>
  <si>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</si>
  <si>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</si>
  <si>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</si>
  <si>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</si>
  <si>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</si>
  <si>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</si>
  <si>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</si>
  <si>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</si>
  <si>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</si>
  <si>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</si>
  <si>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</si>
  <si>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</si>
  <si>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</si>
  <si>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</si>
  <si>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</si>
  <si>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</si>
  <si>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</si>
  <si>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</si>
  <si>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</si>
  <si>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</si>
  <si>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</si>
  <si>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</si>
  <si>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</si>
  <si>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</si>
  <si>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</si>
  <si>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</si>
  <si>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</si>
  <si>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</si>
  <si>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</si>
  <si>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</si>
  <si>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</si>
  <si>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</si>
  <si>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</si>
  <si>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</si>
  <si>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</si>
  <si>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</si>
  <si>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</si>
  <si>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</si>
  <si>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</si>
  <si>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</si>
  <si>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</si>
  <si>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</si>
  <si>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</si>
  <si>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</si>
  <si>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</si>
  <si>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</si>
  <si>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</si>
  <si>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</si>
  <si>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</si>
  <si>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</si>
  <si>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</si>
  <si>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</si>
  <si>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</si>
  <si>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</si>
  <si>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</si>
  <si>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</si>
  <si>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</si>
  <si>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</si>
  <si>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</si>
  <si>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</si>
  <si>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</si>
  <si>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</si>
  <si>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</si>
  <si>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сентября 2023 года.</t>
    </r>
  </si>
  <si>
    <t>Физическая культура</t>
  </si>
  <si>
    <t>по расходам  по состоянию на 01 сентября 2023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</si>
</sst>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3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>
      <alignment horizontal="left" wrapText="1" indent="2"/>
      <protection/>
    </xf>
    <xf numFmtId="4" fontId="48" fillId="0" borderId="2">
      <alignment horizontal="right"/>
      <protection/>
    </xf>
    <xf numFmtId="4" fontId="49" fillId="0" borderId="3">
      <alignment horizontal="right" shrinkToFit="1"/>
      <protection/>
    </xf>
    <xf numFmtId="4" fontId="49" fillId="0" borderId="3">
      <alignment horizontal="right" shrinkToFit="1"/>
      <protection/>
    </xf>
    <xf numFmtId="4" fontId="49" fillId="0" borderId="3">
      <alignment horizontal="right" wrapText="1"/>
      <protection/>
    </xf>
    <xf numFmtId="4" fontId="49" fillId="0" borderId="3">
      <alignment horizontal="right" wrapText="1"/>
      <protection/>
    </xf>
    <xf numFmtId="4" fontId="11" fillId="0" borderId="4">
      <alignment horizontal="right" wrapText="1"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0" fillId="25" borderId="5" applyNumberFormat="0" applyAlignment="0" applyProtection="0"/>
    <xf numFmtId="0" fontId="51" fillId="26" borderId="6" applyNumberFormat="0" applyAlignment="0" applyProtection="0"/>
    <xf numFmtId="0" fontId="52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27" borderId="11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30" xfId="0" applyFont="1" applyFill="1" applyBorder="1" applyAlignment="1">
      <alignment wrapText="1"/>
    </xf>
    <xf numFmtId="0" fontId="65" fillId="0" borderId="0" xfId="0" applyFont="1" applyFill="1" applyAlignment="1">
      <alignment/>
    </xf>
    <xf numFmtId="2" fontId="6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9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180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80" fontId="3" fillId="0" borderId="3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46" xfId="0" applyFont="1" applyFill="1" applyBorder="1" applyAlignment="1">
      <alignment wrapText="1"/>
    </xf>
    <xf numFmtId="0" fontId="4" fillId="0" borderId="47" xfId="0" applyFont="1" applyFill="1" applyBorder="1" applyAlignment="1">
      <alignment wrapText="1"/>
    </xf>
    <xf numFmtId="0" fontId="4" fillId="0" borderId="48" xfId="0" applyFont="1" applyFill="1" applyBorder="1" applyAlignment="1">
      <alignment wrapText="1"/>
    </xf>
    <xf numFmtId="0" fontId="12" fillId="0" borderId="49" xfId="59" applyNumberFormat="1" applyFont="1" applyFill="1" applyBorder="1" applyAlignment="1">
      <alignment horizontal="left" vertical="top" wrapText="1"/>
      <protection/>
    </xf>
    <xf numFmtId="0" fontId="12" fillId="0" borderId="50" xfId="59" applyNumberFormat="1" applyFont="1" applyFill="1" applyBorder="1" applyAlignment="1">
      <alignment horizontal="left" vertical="top" wrapText="1"/>
      <protection/>
    </xf>
    <xf numFmtId="0" fontId="4" fillId="0" borderId="47" xfId="0" applyFont="1" applyFill="1" applyBorder="1" applyAlignment="1">
      <alignment horizontal="left" vertical="center" wrapText="1"/>
    </xf>
    <xf numFmtId="0" fontId="12" fillId="0" borderId="51" xfId="59" applyNumberFormat="1" applyFont="1" applyFill="1" applyBorder="1" applyAlignment="1">
      <alignment horizontal="left" vertical="top" wrapText="1"/>
      <protection/>
    </xf>
    <xf numFmtId="0" fontId="8" fillId="0" borderId="4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8" fillId="0" borderId="45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4" fontId="66" fillId="0" borderId="3" xfId="35" applyNumberFormat="1" applyFont="1" applyFill="1" applyProtection="1">
      <alignment horizontal="right" shrinkToFit="1"/>
      <protection/>
    </xf>
    <xf numFmtId="4" fontId="67" fillId="0" borderId="54" xfId="37" applyNumberFormat="1" applyFont="1" applyFill="1" applyBorder="1" applyProtection="1">
      <alignment horizontal="right" wrapText="1"/>
      <protection/>
    </xf>
    <xf numFmtId="4" fontId="67" fillId="0" borderId="3" xfId="37" applyNumberFormat="1" applyFont="1" applyFill="1" applyProtection="1">
      <alignment horizontal="right" wrapText="1"/>
      <protection/>
    </xf>
    <xf numFmtId="4" fontId="67" fillId="0" borderId="31" xfId="37" applyNumberFormat="1" applyFont="1" applyFill="1" applyBorder="1" applyProtection="1">
      <alignment horizontal="right" wrapText="1"/>
      <protection/>
    </xf>
    <xf numFmtId="4" fontId="67" fillId="0" borderId="55" xfId="37" applyNumberFormat="1" applyFont="1" applyFill="1" applyBorder="1" applyProtection="1">
      <alignment horizontal="right" wrapText="1"/>
      <protection/>
    </xf>
    <xf numFmtId="4" fontId="67" fillId="0" borderId="35" xfId="37" applyNumberFormat="1" applyFont="1" applyFill="1" applyBorder="1" applyProtection="1">
      <alignment horizontal="right" wrapText="1"/>
      <protection/>
    </xf>
    <xf numFmtId="4" fontId="67" fillId="0" borderId="22" xfId="37" applyNumberFormat="1" applyFont="1" applyFill="1" applyBorder="1" applyProtection="1">
      <alignment horizontal="right" wrapText="1"/>
      <protection/>
    </xf>
    <xf numFmtId="4" fontId="67" fillId="0" borderId="56" xfId="37" applyNumberFormat="1" applyFont="1" applyFill="1" applyBorder="1" applyProtection="1">
      <alignment horizontal="right" wrapText="1"/>
      <protection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" fontId="67" fillId="0" borderId="59" xfId="37" applyNumberFormat="1" applyFont="1" applyFill="1" applyBorder="1" applyProtection="1">
      <alignment horizontal="right" wrapText="1"/>
      <protection/>
    </xf>
    <xf numFmtId="0" fontId="0" fillId="0" borderId="60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0" fontId="0" fillId="0" borderId="44" xfId="0" applyFont="1" applyFill="1" applyBorder="1" applyAlignment="1">
      <alignment wrapText="1"/>
    </xf>
    <xf numFmtId="0" fontId="0" fillId="0" borderId="6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64" xfId="0" applyNumberFormat="1" applyFont="1" applyFill="1" applyBorder="1" applyAlignment="1">
      <alignment/>
    </xf>
    <xf numFmtId="4" fontId="66" fillId="0" borderId="2" xfId="34" applyNumberFormat="1" applyFont="1" applyFill="1" applyProtection="1">
      <alignment horizontal="right"/>
      <protection/>
    </xf>
    <xf numFmtId="0" fontId="1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" fontId="68" fillId="0" borderId="29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/>
    </xf>
    <xf numFmtId="2" fontId="0" fillId="0" borderId="65" xfId="0" applyNumberFormat="1" applyFont="1" applyFill="1" applyBorder="1" applyAlignment="1">
      <alignment/>
    </xf>
    <xf numFmtId="4" fontId="69" fillId="0" borderId="22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4" fontId="68" fillId="0" borderId="64" xfId="0" applyNumberFormat="1" applyFont="1" applyFill="1" applyBorder="1" applyAlignment="1">
      <alignment/>
    </xf>
    <xf numFmtId="4" fontId="68" fillId="0" borderId="64" xfId="0" applyNumberFormat="1" applyFont="1" applyFill="1" applyBorder="1" applyAlignment="1">
      <alignment horizontal="right" vertical="center" wrapText="1"/>
    </xf>
    <xf numFmtId="4" fontId="68" fillId="0" borderId="66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67" xfId="0" applyNumberFormat="1" applyFont="1" applyFill="1" applyBorder="1" applyAlignment="1">
      <alignment/>
    </xf>
    <xf numFmtId="2" fontId="68" fillId="0" borderId="64" xfId="0" applyNumberFormat="1" applyFont="1" applyFill="1" applyBorder="1" applyAlignment="1">
      <alignment/>
    </xf>
    <xf numFmtId="2" fontId="65" fillId="0" borderId="24" xfId="0" applyNumberFormat="1" applyFont="1" applyFill="1" applyBorder="1" applyAlignment="1">
      <alignment/>
    </xf>
    <xf numFmtId="2" fontId="68" fillId="0" borderId="64" xfId="0" applyNumberFormat="1" applyFont="1" applyFill="1" applyBorder="1" applyAlignment="1">
      <alignment horizontal="right" wrapText="1"/>
    </xf>
    <xf numFmtId="2" fontId="68" fillId="0" borderId="66" xfId="0" applyNumberFormat="1" applyFont="1" applyFill="1" applyBorder="1" applyAlignment="1">
      <alignment horizontal="right" wrapText="1"/>
    </xf>
    <xf numFmtId="4" fontId="68" fillId="0" borderId="14" xfId="0" applyNumberFormat="1" applyFont="1" applyFill="1" applyBorder="1" applyAlignment="1">
      <alignment/>
    </xf>
    <xf numFmtId="4" fontId="68" fillId="0" borderId="64" xfId="0" applyNumberFormat="1" applyFont="1" applyFill="1" applyBorder="1" applyAlignment="1">
      <alignment horizontal="right" wrapText="1"/>
    </xf>
    <xf numFmtId="4" fontId="68" fillId="0" borderId="66" xfId="0" applyNumberFormat="1" applyFont="1" applyFill="1" applyBorder="1" applyAlignment="1">
      <alignment horizontal="right" wrapText="1"/>
    </xf>
    <xf numFmtId="4" fontId="66" fillId="0" borderId="3" xfId="35" applyFont="1" applyFill="1" applyProtection="1">
      <alignment horizontal="right" shrinkToFit="1"/>
      <protection/>
    </xf>
    <xf numFmtId="1" fontId="0" fillId="0" borderId="36" xfId="0" applyNumberFormat="1" applyFont="1" applyFill="1" applyBorder="1" applyAlignment="1">
      <alignment horizontal="center" wrapText="1"/>
    </xf>
    <xf numFmtId="1" fontId="0" fillId="0" borderId="30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0" fillId="0" borderId="62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0" fillId="0" borderId="68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71" fillId="0" borderId="62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2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32" borderId="32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44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0" fillId="32" borderId="58" xfId="0" applyFont="1" applyFill="1" applyBorder="1" applyAlignment="1">
      <alignment/>
    </xf>
    <xf numFmtId="0" fontId="0" fillId="32" borderId="63" xfId="0" applyFont="1" applyFill="1" applyBorder="1" applyAlignment="1">
      <alignment/>
    </xf>
    <xf numFmtId="0" fontId="0" fillId="32" borderId="6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2" fillId="0" borderId="70" xfId="59" applyNumberFormat="1" applyFont="1" applyFill="1" applyBorder="1" applyAlignment="1">
      <alignment horizontal="left" vertical="top" wrapText="1"/>
      <protection/>
    </xf>
    <xf numFmtId="0" fontId="4" fillId="0" borderId="15" xfId="0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67" fillId="0" borderId="19" xfId="37" applyNumberFormat="1" applyFont="1" applyFill="1" applyBorder="1" applyProtection="1">
      <alignment horizontal="right" wrapText="1"/>
      <protection/>
    </xf>
    <xf numFmtId="0" fontId="0" fillId="0" borderId="27" xfId="0" applyFont="1" applyFill="1" applyBorder="1" applyAlignment="1">
      <alignment/>
    </xf>
    <xf numFmtId="1" fontId="0" fillId="0" borderId="35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M26" sqref="M26"/>
    </sheetView>
  </sheetViews>
  <sheetFormatPr defaultColWidth="9.140625" defaultRowHeight="12.75"/>
  <cols>
    <col min="1" max="1" width="11.7109375" style="13" customWidth="1"/>
    <col min="2" max="2" width="47.57421875" style="13" customWidth="1"/>
    <col min="3" max="3" width="11.00390625" style="13" customWidth="1"/>
    <col min="4" max="5" width="10.140625" style="13" customWidth="1"/>
    <col min="6" max="7" width="8.421875" style="13" customWidth="1"/>
    <col min="8" max="8" width="9.140625" style="13" customWidth="1"/>
    <col min="9" max="9" width="11.28125" style="13" customWidth="1"/>
    <col min="10" max="10" width="9.57421875" style="13" bestFit="1" customWidth="1"/>
    <col min="11" max="16384" width="9.140625" style="13" customWidth="1"/>
  </cols>
  <sheetData>
    <row r="1" spans="2:7" ht="12.75">
      <c r="B1" s="45"/>
      <c r="C1" s="46"/>
      <c r="D1" s="46"/>
      <c r="E1" s="45" t="s">
        <v>122</v>
      </c>
      <c r="F1" s="45"/>
      <c r="G1" s="45"/>
    </row>
    <row r="2" spans="2:7" ht="12.75">
      <c r="B2" s="202"/>
      <c r="C2" s="202"/>
      <c r="D2" s="202"/>
      <c r="E2" s="202"/>
      <c r="F2" s="202"/>
      <c r="G2" s="202"/>
    </row>
    <row r="3" spans="2:7" ht="9" customHeight="1">
      <c r="B3" s="47"/>
      <c r="C3" s="47"/>
      <c r="D3" s="47"/>
      <c r="E3" s="47"/>
      <c r="F3" s="47"/>
      <c r="G3" s="47"/>
    </row>
    <row r="4" spans="1:7" s="49" customFormat="1" ht="18" customHeight="1">
      <c r="A4" s="203" t="s">
        <v>124</v>
      </c>
      <c r="B4" s="203"/>
      <c r="C4" s="203"/>
      <c r="D4" s="203"/>
      <c r="E4" s="203"/>
      <c r="F4" s="203"/>
      <c r="G4" s="203"/>
    </row>
    <row r="5" spans="1:7" s="49" customFormat="1" ht="18" customHeight="1">
      <c r="A5" s="203" t="s">
        <v>136</v>
      </c>
      <c r="B5" s="203"/>
      <c r="C5" s="203"/>
      <c r="D5" s="203"/>
      <c r="E5" s="203"/>
      <c r="F5" s="203"/>
      <c r="G5" s="203"/>
    </row>
    <row r="6" ht="8.25" customHeight="1"/>
    <row r="7" spans="5:7" ht="11.25" customHeight="1" thickBot="1">
      <c r="E7" s="204" t="s">
        <v>0</v>
      </c>
      <c r="F7" s="204"/>
      <c r="G7" s="204"/>
    </row>
    <row r="8" spans="1:7" s="49" customFormat="1" ht="12.75">
      <c r="A8" s="191" t="s">
        <v>1</v>
      </c>
      <c r="B8" s="191" t="s">
        <v>2</v>
      </c>
      <c r="C8" s="191" t="s">
        <v>86</v>
      </c>
      <c r="D8" s="191" t="s">
        <v>88</v>
      </c>
      <c r="E8" s="194" t="s">
        <v>3</v>
      </c>
      <c r="F8" s="191" t="s">
        <v>87</v>
      </c>
      <c r="G8" s="199" t="s">
        <v>89</v>
      </c>
    </row>
    <row r="9" spans="1:7" s="49" customFormat="1" ht="12.75">
      <c r="A9" s="192"/>
      <c r="B9" s="192"/>
      <c r="C9" s="192"/>
      <c r="D9" s="192"/>
      <c r="E9" s="195"/>
      <c r="F9" s="192"/>
      <c r="G9" s="200"/>
    </row>
    <row r="10" spans="1:10" s="49" customFormat="1" ht="30.75" customHeight="1" thickBot="1">
      <c r="A10" s="192"/>
      <c r="B10" s="193"/>
      <c r="C10" s="193"/>
      <c r="D10" s="193"/>
      <c r="E10" s="196"/>
      <c r="F10" s="193"/>
      <c r="G10" s="201"/>
      <c r="I10" s="50"/>
      <c r="J10" s="50"/>
    </row>
    <row r="11" spans="1:11" ht="16.5" customHeight="1" thickBot="1">
      <c r="A11" s="14" t="s">
        <v>4</v>
      </c>
      <c r="B11" s="15" t="s">
        <v>5</v>
      </c>
      <c r="C11" s="159">
        <f>C16+C17+C18+C19+C20+C21+C22+C23+C24+C25+C26+C27+C28+C14+C12+C15+C13</f>
        <v>292686</v>
      </c>
      <c r="D11" s="160">
        <f>D16+D17+D18+D19+D20+D21+D22+D23+D24+D25+D26+D27+D28+D14+D12+D15+D13</f>
        <v>195124</v>
      </c>
      <c r="E11" s="160">
        <f>E16+E17+E18+E19+E20+E21+E22+E23+E24+E25+E26+E27+E28+E14+E12+E15+E13</f>
        <v>177406</v>
      </c>
      <c r="F11" s="163">
        <f>E11/D11*100</f>
        <v>90.91962034398638</v>
      </c>
      <c r="G11" s="163">
        <f>E11/C11*100</f>
        <v>60.613080229324254</v>
      </c>
      <c r="I11" s="16"/>
      <c r="J11" s="16"/>
      <c r="K11" s="16"/>
    </row>
    <row r="12" spans="1:9" ht="13.5" customHeight="1">
      <c r="A12" s="17" t="s">
        <v>6</v>
      </c>
      <c r="B12" s="18" t="s">
        <v>7</v>
      </c>
      <c r="C12" s="124">
        <v>222330</v>
      </c>
      <c r="D12" s="164">
        <f>C12/12*8</f>
        <v>148220</v>
      </c>
      <c r="E12" s="124">
        <v>135474</v>
      </c>
      <c r="F12" s="165">
        <f aca="true" t="shared" si="0" ref="F12:F42">E12/D12*100</f>
        <v>91.400620698961</v>
      </c>
      <c r="G12" s="165">
        <f aca="true" t="shared" si="1" ref="G12:G42">E12/C12*100</f>
        <v>60.93374713264067</v>
      </c>
      <c r="I12" s="52"/>
    </row>
    <row r="13" spans="1:9" ht="40.5" customHeight="1">
      <c r="A13" s="19" t="s">
        <v>111</v>
      </c>
      <c r="B13" s="20" t="s">
        <v>112</v>
      </c>
      <c r="C13" s="124">
        <v>18107</v>
      </c>
      <c r="D13" s="164">
        <f>C13/12*8</f>
        <v>12071.333333333334</v>
      </c>
      <c r="E13" s="124">
        <v>12623</v>
      </c>
      <c r="F13" s="166">
        <f t="shared" si="0"/>
        <v>104.57005577953278</v>
      </c>
      <c r="G13" s="166">
        <f t="shared" si="1"/>
        <v>69.71337051968852</v>
      </c>
      <c r="I13" s="52"/>
    </row>
    <row r="14" spans="1:9" ht="29.25" customHeight="1">
      <c r="A14" s="19" t="s">
        <v>108</v>
      </c>
      <c r="B14" s="21" t="s">
        <v>107</v>
      </c>
      <c r="C14" s="124">
        <v>11502</v>
      </c>
      <c r="D14" s="164">
        <f aca="true" t="shared" si="2" ref="D14:D27">C14/12*8</f>
        <v>7668</v>
      </c>
      <c r="E14" s="124">
        <v>8913</v>
      </c>
      <c r="F14" s="166">
        <f t="shared" si="0"/>
        <v>116.23630672926448</v>
      </c>
      <c r="G14" s="166">
        <f t="shared" si="1"/>
        <v>77.49087115284298</v>
      </c>
      <c r="I14" s="52"/>
    </row>
    <row r="15" spans="1:10" ht="39" customHeight="1">
      <c r="A15" s="22" t="s">
        <v>109</v>
      </c>
      <c r="B15" s="23" t="s">
        <v>110</v>
      </c>
      <c r="C15" s="124">
        <v>1616</v>
      </c>
      <c r="D15" s="164">
        <f t="shared" si="2"/>
        <v>1077.3333333333333</v>
      </c>
      <c r="E15" s="124">
        <v>651</v>
      </c>
      <c r="F15" s="166">
        <f t="shared" si="0"/>
        <v>60.426980198019805</v>
      </c>
      <c r="G15" s="166">
        <f t="shared" si="1"/>
        <v>40.28465346534654</v>
      </c>
      <c r="I15" s="52"/>
      <c r="J15" s="16"/>
    </row>
    <row r="16" spans="1:9" ht="24.75" customHeight="1">
      <c r="A16" s="6" t="s">
        <v>8</v>
      </c>
      <c r="B16" s="24" t="s">
        <v>9</v>
      </c>
      <c r="C16" s="124">
        <v>0</v>
      </c>
      <c r="D16" s="164">
        <f t="shared" si="2"/>
        <v>0</v>
      </c>
      <c r="E16" s="124">
        <v>63</v>
      </c>
      <c r="F16" s="166">
        <v>0</v>
      </c>
      <c r="G16" s="166">
        <v>0</v>
      </c>
      <c r="I16" s="52"/>
    </row>
    <row r="17" spans="1:9" ht="15" customHeight="1">
      <c r="A17" s="25" t="s">
        <v>10</v>
      </c>
      <c r="B17" s="26" t="s">
        <v>11</v>
      </c>
      <c r="C17" s="124">
        <v>22</v>
      </c>
      <c r="D17" s="164">
        <f t="shared" si="2"/>
        <v>14.666666666666666</v>
      </c>
      <c r="E17" s="98">
        <v>16</v>
      </c>
      <c r="F17" s="166">
        <f t="shared" si="0"/>
        <v>109.09090909090911</v>
      </c>
      <c r="G17" s="166">
        <f t="shared" si="1"/>
        <v>72.72727272727273</v>
      </c>
      <c r="I17" s="52"/>
    </row>
    <row r="18" spans="1:9" ht="18" customHeight="1">
      <c r="A18" s="25" t="s">
        <v>12</v>
      </c>
      <c r="B18" s="26" t="s">
        <v>13</v>
      </c>
      <c r="C18" s="124">
        <v>4856</v>
      </c>
      <c r="D18" s="164">
        <f t="shared" si="2"/>
        <v>3237.3333333333335</v>
      </c>
      <c r="E18" s="124">
        <v>165</v>
      </c>
      <c r="F18" s="166">
        <f t="shared" si="0"/>
        <v>5.096787479406919</v>
      </c>
      <c r="G18" s="166">
        <f t="shared" si="1"/>
        <v>3.3978583196046133</v>
      </c>
      <c r="I18" s="52"/>
    </row>
    <row r="19" spans="1:9" ht="12.75">
      <c r="A19" s="6" t="s">
        <v>14</v>
      </c>
      <c r="B19" s="27" t="s">
        <v>15</v>
      </c>
      <c r="C19" s="124">
        <v>13433</v>
      </c>
      <c r="D19" s="164">
        <f t="shared" si="2"/>
        <v>8955.333333333334</v>
      </c>
      <c r="E19" s="124">
        <v>5635</v>
      </c>
      <c r="F19" s="167">
        <f t="shared" si="0"/>
        <v>62.923397602918186</v>
      </c>
      <c r="G19" s="167">
        <f t="shared" si="1"/>
        <v>41.94893173527879</v>
      </c>
      <c r="I19" s="52"/>
    </row>
    <row r="20" spans="1:9" ht="12.75">
      <c r="A20" s="6" t="s">
        <v>16</v>
      </c>
      <c r="B20" s="27" t="s">
        <v>17</v>
      </c>
      <c r="C20" s="124">
        <v>2959</v>
      </c>
      <c r="D20" s="164">
        <f t="shared" si="2"/>
        <v>1972.6666666666667</v>
      </c>
      <c r="E20" s="124">
        <v>2072</v>
      </c>
      <c r="F20" s="167">
        <f t="shared" si="0"/>
        <v>105.03548496113551</v>
      </c>
      <c r="G20" s="167">
        <f t="shared" si="1"/>
        <v>70.02365664075701</v>
      </c>
      <c r="I20" s="52"/>
    </row>
    <row r="21" spans="1:9" ht="25.5">
      <c r="A21" s="6" t="s">
        <v>18</v>
      </c>
      <c r="B21" s="26" t="s">
        <v>90</v>
      </c>
      <c r="C21" s="98">
        <v>0</v>
      </c>
      <c r="D21" s="164">
        <f t="shared" si="2"/>
        <v>0</v>
      </c>
      <c r="E21" s="98">
        <v>2</v>
      </c>
      <c r="F21" s="166">
        <v>0</v>
      </c>
      <c r="G21" s="166">
        <v>0</v>
      </c>
      <c r="I21" s="51"/>
    </row>
    <row r="22" spans="1:9" ht="24" customHeight="1">
      <c r="A22" s="9" t="s">
        <v>19</v>
      </c>
      <c r="B22" s="24" t="s">
        <v>91</v>
      </c>
      <c r="C22" s="124">
        <v>7419</v>
      </c>
      <c r="D22" s="164">
        <f t="shared" si="2"/>
        <v>4946</v>
      </c>
      <c r="E22" s="182">
        <v>4055</v>
      </c>
      <c r="F22" s="166">
        <f t="shared" si="0"/>
        <v>81.9854427820461</v>
      </c>
      <c r="G22" s="166">
        <f t="shared" si="1"/>
        <v>54.65696185469739</v>
      </c>
      <c r="I22" s="52"/>
    </row>
    <row r="23" spans="1:9" ht="15" customHeight="1">
      <c r="A23" s="9" t="s">
        <v>20</v>
      </c>
      <c r="B23" s="28" t="s">
        <v>21</v>
      </c>
      <c r="C23" s="124">
        <v>448</v>
      </c>
      <c r="D23" s="164">
        <f t="shared" si="2"/>
        <v>298.6666666666667</v>
      </c>
      <c r="E23" s="98">
        <v>835</v>
      </c>
      <c r="F23" s="167">
        <f t="shared" si="0"/>
        <v>279.57589285714283</v>
      </c>
      <c r="G23" s="167">
        <f t="shared" si="1"/>
        <v>186.38392857142858</v>
      </c>
      <c r="I23" s="52"/>
    </row>
    <row r="24" spans="1:9" ht="25.5">
      <c r="A24" s="6" t="s">
        <v>22</v>
      </c>
      <c r="B24" s="7" t="s">
        <v>23</v>
      </c>
      <c r="C24" s="124">
        <v>1256</v>
      </c>
      <c r="D24" s="164">
        <f t="shared" si="2"/>
        <v>837.3333333333334</v>
      </c>
      <c r="E24" s="124">
        <v>5563</v>
      </c>
      <c r="F24" s="166">
        <f t="shared" si="0"/>
        <v>664.3710191082803</v>
      </c>
      <c r="G24" s="166">
        <f t="shared" si="1"/>
        <v>442.91401273885344</v>
      </c>
      <c r="I24" s="52"/>
    </row>
    <row r="25" spans="1:9" ht="25.5">
      <c r="A25" s="6" t="s">
        <v>24</v>
      </c>
      <c r="B25" s="7" t="s">
        <v>25</v>
      </c>
      <c r="C25" s="124">
        <v>3631</v>
      </c>
      <c r="D25" s="164">
        <f t="shared" si="2"/>
        <v>2420.6666666666665</v>
      </c>
      <c r="E25" s="124">
        <v>957</v>
      </c>
      <c r="F25" s="166">
        <f t="shared" si="0"/>
        <v>39.534563481134676</v>
      </c>
      <c r="G25" s="166">
        <f t="shared" si="1"/>
        <v>26.35637565408978</v>
      </c>
      <c r="I25" s="52"/>
    </row>
    <row r="26" spans="1:9" ht="12.75">
      <c r="A26" s="29" t="s">
        <v>26</v>
      </c>
      <c r="B26" s="7" t="s">
        <v>27</v>
      </c>
      <c r="C26" s="98">
        <v>0</v>
      </c>
      <c r="D26" s="164">
        <f t="shared" si="2"/>
        <v>0</v>
      </c>
      <c r="E26" s="98">
        <v>0</v>
      </c>
      <c r="F26" s="167">
        <v>0</v>
      </c>
      <c r="G26" s="167">
        <v>0</v>
      </c>
      <c r="I26" s="51"/>
    </row>
    <row r="27" spans="1:9" ht="15.75" customHeight="1">
      <c r="A27" s="6" t="s">
        <v>28</v>
      </c>
      <c r="B27" s="7" t="s">
        <v>29</v>
      </c>
      <c r="C27" s="124">
        <v>5078</v>
      </c>
      <c r="D27" s="164">
        <f t="shared" si="2"/>
        <v>3385.3333333333335</v>
      </c>
      <c r="E27" s="182">
        <v>370</v>
      </c>
      <c r="F27" s="167">
        <f t="shared" si="0"/>
        <v>10.929499803072074</v>
      </c>
      <c r="G27" s="167">
        <f t="shared" si="1"/>
        <v>7.286333202048051</v>
      </c>
      <c r="I27" s="52"/>
    </row>
    <row r="28" spans="1:9" ht="13.5" thickBot="1">
      <c r="A28" s="29" t="s">
        <v>30</v>
      </c>
      <c r="B28" s="30" t="s">
        <v>31</v>
      </c>
      <c r="C28" s="99">
        <v>29</v>
      </c>
      <c r="D28" s="164">
        <f>C28/12*8</f>
        <v>19.333333333333332</v>
      </c>
      <c r="E28" s="124">
        <v>12</v>
      </c>
      <c r="F28" s="168">
        <v>0</v>
      </c>
      <c r="G28" s="168">
        <v>0</v>
      </c>
      <c r="I28" s="51"/>
    </row>
    <row r="29" spans="1:9" s="33" customFormat="1" ht="15" customHeight="1" thickBot="1">
      <c r="A29" s="31" t="s">
        <v>32</v>
      </c>
      <c r="B29" s="32" t="s">
        <v>33</v>
      </c>
      <c r="C29" s="169">
        <f>C30</f>
        <v>450774</v>
      </c>
      <c r="D29" s="169">
        <f>D30</f>
        <v>300516</v>
      </c>
      <c r="E29" s="169">
        <f>E30+E40+E39</f>
        <v>288839</v>
      </c>
      <c r="F29" s="170">
        <f t="shared" si="0"/>
        <v>96.11434998469299</v>
      </c>
      <c r="G29" s="171">
        <f t="shared" si="1"/>
        <v>64.07623332312866</v>
      </c>
      <c r="I29" s="53"/>
    </row>
    <row r="30" spans="1:9" ht="28.5" customHeight="1">
      <c r="A30" s="34" t="s">
        <v>34</v>
      </c>
      <c r="B30" s="35" t="s">
        <v>35</v>
      </c>
      <c r="C30" s="164">
        <f>C31+C33+C36+C37+C38</f>
        <v>450774</v>
      </c>
      <c r="D30" s="164">
        <f>D31+D33+D36+D37+D38</f>
        <v>300516</v>
      </c>
      <c r="E30" s="164">
        <f>E31+E33+E36+E37+E38</f>
        <v>301504</v>
      </c>
      <c r="F30" s="172">
        <f t="shared" si="0"/>
        <v>100.32876785262681</v>
      </c>
      <c r="G30" s="172">
        <f t="shared" si="1"/>
        <v>66.88584523508455</v>
      </c>
      <c r="I30" s="54"/>
    </row>
    <row r="31" spans="1:9" ht="28.5">
      <c r="A31" s="8" t="s">
        <v>36</v>
      </c>
      <c r="B31" s="36" t="s">
        <v>92</v>
      </c>
      <c r="C31" s="98">
        <f>C32</f>
        <v>158879</v>
      </c>
      <c r="D31" s="98">
        <f>D32</f>
        <v>105919.33333333333</v>
      </c>
      <c r="E31" s="98">
        <f>E32</f>
        <v>106354</v>
      </c>
      <c r="F31" s="173">
        <f>F32</f>
        <v>100.41037519118323</v>
      </c>
      <c r="G31" s="173">
        <f>G32</f>
        <v>66.94025012745549</v>
      </c>
      <c r="I31" s="51"/>
    </row>
    <row r="32" spans="1:9" ht="14.25">
      <c r="A32" s="8" t="s">
        <v>94</v>
      </c>
      <c r="B32" s="37" t="s">
        <v>93</v>
      </c>
      <c r="C32" s="124">
        <v>158879</v>
      </c>
      <c r="D32" s="164">
        <f>C32/12*8</f>
        <v>105919.33333333333</v>
      </c>
      <c r="E32" s="124">
        <v>106354</v>
      </c>
      <c r="F32" s="166">
        <f t="shared" si="0"/>
        <v>100.41037519118323</v>
      </c>
      <c r="G32" s="166">
        <f t="shared" si="1"/>
        <v>66.94025012745549</v>
      </c>
      <c r="I32" s="51"/>
    </row>
    <row r="33" spans="1:9" ht="29.25" customHeight="1">
      <c r="A33" s="9" t="s">
        <v>126</v>
      </c>
      <c r="B33" s="7" t="s">
        <v>95</v>
      </c>
      <c r="C33" s="124">
        <v>21711</v>
      </c>
      <c r="D33" s="164">
        <f aca="true" t="shared" si="3" ref="D33:D39">C33/12*8</f>
        <v>14474</v>
      </c>
      <c r="E33" s="98">
        <v>16131</v>
      </c>
      <c r="F33" s="166">
        <f t="shared" si="0"/>
        <v>111.44811385933397</v>
      </c>
      <c r="G33" s="166">
        <f t="shared" si="1"/>
        <v>74.29874257288932</v>
      </c>
      <c r="H33" s="52"/>
      <c r="I33" s="52"/>
    </row>
    <row r="34" spans="1:9" ht="33.75">
      <c r="A34" s="9" t="s">
        <v>96</v>
      </c>
      <c r="B34" s="38" t="s">
        <v>97</v>
      </c>
      <c r="C34" s="98">
        <v>0</v>
      </c>
      <c r="D34" s="164">
        <f t="shared" si="3"/>
        <v>0</v>
      </c>
      <c r="E34" s="98">
        <v>0</v>
      </c>
      <c r="F34" s="166">
        <v>0</v>
      </c>
      <c r="G34" s="166">
        <v>0</v>
      </c>
      <c r="I34" s="51"/>
    </row>
    <row r="35" spans="1:9" ht="12.75" customHeight="1" hidden="1">
      <c r="A35" s="6"/>
      <c r="B35" s="39"/>
      <c r="C35" s="98"/>
      <c r="D35" s="164">
        <f t="shared" si="3"/>
        <v>0</v>
      </c>
      <c r="E35" s="98"/>
      <c r="F35" s="166" t="e">
        <f t="shared" si="0"/>
        <v>#DIV/0!</v>
      </c>
      <c r="G35" s="166" t="e">
        <f t="shared" si="1"/>
        <v>#DIV/0!</v>
      </c>
      <c r="I35" s="51"/>
    </row>
    <row r="36" spans="1:9" ht="20.25" customHeight="1">
      <c r="A36" s="8" t="s">
        <v>125</v>
      </c>
      <c r="B36" s="39" t="s">
        <v>37</v>
      </c>
      <c r="C36" s="124">
        <v>245495</v>
      </c>
      <c r="D36" s="164">
        <f t="shared" si="3"/>
        <v>163663.33333333334</v>
      </c>
      <c r="E36" s="124">
        <v>164224</v>
      </c>
      <c r="F36" s="166">
        <f>E36/D36*100</f>
        <v>100.3425731684963</v>
      </c>
      <c r="G36" s="166">
        <f>E36/C36*100</f>
        <v>66.89504877899753</v>
      </c>
      <c r="I36" s="52"/>
    </row>
    <row r="37" spans="1:9" ht="15" customHeight="1">
      <c r="A37" s="10" t="s">
        <v>127</v>
      </c>
      <c r="B37" s="40" t="s">
        <v>38</v>
      </c>
      <c r="C37" s="98">
        <v>24689</v>
      </c>
      <c r="D37" s="164">
        <f t="shared" si="3"/>
        <v>16459.333333333332</v>
      </c>
      <c r="E37" s="98">
        <v>14795</v>
      </c>
      <c r="F37" s="166">
        <v>0</v>
      </c>
      <c r="G37" s="166">
        <v>0</v>
      </c>
      <c r="I37" s="52"/>
    </row>
    <row r="38" spans="1:7" ht="24.75" customHeight="1">
      <c r="A38" s="11" t="s">
        <v>39</v>
      </c>
      <c r="B38" s="41" t="s">
        <v>98</v>
      </c>
      <c r="C38" s="98">
        <v>0</v>
      </c>
      <c r="D38" s="164">
        <f t="shared" si="3"/>
        <v>0</v>
      </c>
      <c r="E38" s="98">
        <v>0</v>
      </c>
      <c r="F38" s="166">
        <v>0</v>
      </c>
      <c r="G38" s="166">
        <v>0</v>
      </c>
    </row>
    <row r="39" spans="1:7" ht="26.25" customHeight="1">
      <c r="A39" s="11" t="s">
        <v>128</v>
      </c>
      <c r="B39" s="42" t="s">
        <v>129</v>
      </c>
      <c r="C39" s="161">
        <v>0</v>
      </c>
      <c r="D39" s="164">
        <f t="shared" si="3"/>
        <v>0</v>
      </c>
      <c r="E39" s="98">
        <v>0</v>
      </c>
      <c r="F39" s="166">
        <v>0</v>
      </c>
      <c r="G39" s="166">
        <v>0</v>
      </c>
    </row>
    <row r="40" spans="1:7" ht="53.25" customHeight="1" thickBot="1">
      <c r="A40" s="11" t="s">
        <v>131</v>
      </c>
      <c r="B40" s="42" t="s">
        <v>99</v>
      </c>
      <c r="C40" s="162">
        <v>0</v>
      </c>
      <c r="D40" s="174">
        <f>C40/12*1</f>
        <v>0</v>
      </c>
      <c r="E40" s="124">
        <v>-12665</v>
      </c>
      <c r="F40" s="166">
        <v>0</v>
      </c>
      <c r="G40" s="166">
        <v>0</v>
      </c>
    </row>
    <row r="41" spans="1:7" ht="27" customHeight="1" thickBot="1">
      <c r="A41" s="12" t="s">
        <v>40</v>
      </c>
      <c r="B41" s="43" t="s">
        <v>41</v>
      </c>
      <c r="C41" s="175">
        <v>0</v>
      </c>
      <c r="D41" s="176">
        <f>C41/12*1</f>
        <v>0</v>
      </c>
      <c r="E41" s="175">
        <v>0</v>
      </c>
      <c r="F41" s="177">
        <v>0</v>
      </c>
      <c r="G41" s="178">
        <v>0</v>
      </c>
    </row>
    <row r="42" spans="1:10" ht="18" customHeight="1" thickBot="1">
      <c r="A42" s="197" t="s">
        <v>42</v>
      </c>
      <c r="B42" s="198"/>
      <c r="C42" s="179">
        <f>C30+C11</f>
        <v>743460</v>
      </c>
      <c r="D42" s="179">
        <f>D30+D11</f>
        <v>495640</v>
      </c>
      <c r="E42" s="169">
        <f>E29+E11</f>
        <v>466245</v>
      </c>
      <c r="F42" s="180">
        <f t="shared" si="0"/>
        <v>94.06928415785652</v>
      </c>
      <c r="G42" s="181">
        <f t="shared" si="1"/>
        <v>62.71285610523767</v>
      </c>
      <c r="I42" s="16"/>
      <c r="J42" s="16"/>
    </row>
    <row r="43" ht="10.5" customHeight="1">
      <c r="A43" s="44"/>
    </row>
    <row r="44" ht="12.75" hidden="1"/>
    <row r="45" spans="1:2" ht="14.25" customHeight="1">
      <c r="A45" s="189" t="s">
        <v>113</v>
      </c>
      <c r="B45" s="189"/>
    </row>
    <row r="46" spans="1:2" ht="12.75">
      <c r="A46" s="189"/>
      <c r="B46" s="189"/>
    </row>
    <row r="47" spans="1:7" ht="14.25">
      <c r="A47" s="189"/>
      <c r="B47" s="189"/>
      <c r="E47" s="190" t="s">
        <v>123</v>
      </c>
      <c r="F47" s="190"/>
      <c r="G47" s="190"/>
    </row>
    <row r="51" ht="12.75">
      <c r="E51" s="16"/>
    </row>
  </sheetData>
  <sheetProtection/>
  <mergeCells count="14"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5.8515625" style="13" customWidth="1"/>
    <col min="2" max="2" width="52.00390625" style="13" customWidth="1"/>
    <col min="3" max="3" width="12.57421875" style="13" customWidth="1"/>
    <col min="4" max="4" width="8.421875" style="13" hidden="1" customWidth="1"/>
    <col min="5" max="5" width="11.28125" style="13" customWidth="1"/>
    <col min="6" max="6" width="1.57421875" style="13" hidden="1" customWidth="1"/>
    <col min="7" max="7" width="9.28125" style="13" customWidth="1"/>
    <col min="8" max="16384" width="9.140625" style="13" customWidth="1"/>
  </cols>
  <sheetData>
    <row r="1" spans="2:7" ht="11.25" customHeight="1">
      <c r="B1" s="55"/>
      <c r="C1" s="205" t="s">
        <v>121</v>
      </c>
      <c r="D1" s="205"/>
      <c r="E1" s="205"/>
      <c r="F1" s="205"/>
      <c r="G1" s="205"/>
    </row>
    <row r="2" spans="2:7" ht="11.25" customHeight="1">
      <c r="B2" s="206"/>
      <c r="C2" s="206"/>
      <c r="D2" s="206"/>
      <c r="E2" s="206"/>
      <c r="F2" s="206"/>
      <c r="G2" s="206"/>
    </row>
    <row r="3" spans="1:7" ht="12.75">
      <c r="A3" s="207" t="s">
        <v>135</v>
      </c>
      <c r="B3" s="207"/>
      <c r="C3" s="207"/>
      <c r="D3" s="207"/>
      <c r="E3" s="207"/>
      <c r="F3" s="207"/>
      <c r="G3" s="207"/>
    </row>
    <row r="4" spans="1:7" ht="12.75">
      <c r="A4" s="207" t="s">
        <v>138</v>
      </c>
      <c r="B4" s="207"/>
      <c r="C4" s="207"/>
      <c r="D4" s="207"/>
      <c r="E4" s="207"/>
      <c r="F4" s="207"/>
      <c r="G4" s="207"/>
    </row>
    <row r="5" spans="5:7" ht="12.75" customHeight="1" thickBot="1">
      <c r="E5" s="208" t="s">
        <v>43</v>
      </c>
      <c r="F5" s="208"/>
      <c r="G5" s="208"/>
    </row>
    <row r="6" spans="1:7" s="156" customFormat="1" ht="57" customHeight="1" thickBot="1">
      <c r="A6" s="56" t="s">
        <v>44</v>
      </c>
      <c r="B6" s="57" t="s">
        <v>45</v>
      </c>
      <c r="C6" s="137" t="s">
        <v>84</v>
      </c>
      <c r="D6" s="144" t="s">
        <v>46</v>
      </c>
      <c r="E6" s="137" t="s">
        <v>47</v>
      </c>
      <c r="F6" s="137" t="s">
        <v>48</v>
      </c>
      <c r="G6" s="145" t="s">
        <v>85</v>
      </c>
    </row>
    <row r="7" spans="1:7" ht="12" customHeight="1" thickBot="1">
      <c r="A7" s="58">
        <v>100</v>
      </c>
      <c r="B7" s="59" t="s">
        <v>49</v>
      </c>
      <c r="C7" s="102">
        <f>SUM(C8:C15)</f>
        <v>80214</v>
      </c>
      <c r="D7" s="209"/>
      <c r="E7" s="141">
        <f>SUM(E8:E15)</f>
        <v>40515</v>
      </c>
      <c r="F7" s="146"/>
      <c r="G7" s="187">
        <f aca="true" t="shared" si="0" ref="G7:G60">E7/C7*100</f>
        <v>50.508639389632734</v>
      </c>
    </row>
    <row r="8" spans="1:7" s="157" customFormat="1" ht="12.75" customHeight="1">
      <c r="A8" s="60">
        <v>102</v>
      </c>
      <c r="B8" s="110" t="s">
        <v>82</v>
      </c>
      <c r="C8" s="125">
        <v>2137</v>
      </c>
      <c r="D8" s="147"/>
      <c r="E8" s="126">
        <v>1326</v>
      </c>
      <c r="F8" s="147"/>
      <c r="G8" s="183">
        <f t="shared" si="0"/>
        <v>62.04960224613944</v>
      </c>
    </row>
    <row r="9" spans="1:7" ht="23.25" customHeight="1">
      <c r="A9" s="61">
        <v>103</v>
      </c>
      <c r="B9" s="111" t="s">
        <v>50</v>
      </c>
      <c r="C9" s="125">
        <v>2016</v>
      </c>
      <c r="D9" s="27"/>
      <c r="E9" s="126">
        <v>1205</v>
      </c>
      <c r="F9" s="27"/>
      <c r="G9" s="184">
        <f t="shared" si="0"/>
        <v>59.77182539682539</v>
      </c>
    </row>
    <row r="10" spans="1:7" ht="24" customHeight="1">
      <c r="A10" s="61">
        <v>104</v>
      </c>
      <c r="B10" s="111" t="s">
        <v>83</v>
      </c>
      <c r="C10" s="125">
        <v>49425</v>
      </c>
      <c r="D10" s="210"/>
      <c r="E10" s="126">
        <v>21698</v>
      </c>
      <c r="F10" s="27"/>
      <c r="G10" s="184">
        <f t="shared" si="0"/>
        <v>43.900859888720284</v>
      </c>
    </row>
    <row r="11" spans="1:7" ht="24" customHeight="1">
      <c r="A11" s="62">
        <v>105</v>
      </c>
      <c r="B11" s="112" t="s">
        <v>116</v>
      </c>
      <c r="C11" s="125">
        <v>1</v>
      </c>
      <c r="D11" s="30"/>
      <c r="E11" s="123">
        <v>0</v>
      </c>
      <c r="F11" s="30"/>
      <c r="G11" s="185">
        <f t="shared" si="0"/>
        <v>0</v>
      </c>
    </row>
    <row r="12" spans="1:7" ht="45" customHeight="1">
      <c r="A12" s="62">
        <v>106</v>
      </c>
      <c r="B12" s="113" t="s">
        <v>117</v>
      </c>
      <c r="C12" s="125">
        <v>8943</v>
      </c>
      <c r="D12" s="30"/>
      <c r="E12" s="126">
        <v>4397</v>
      </c>
      <c r="F12" s="30"/>
      <c r="G12" s="185">
        <f t="shared" si="0"/>
        <v>49.1669462149167</v>
      </c>
    </row>
    <row r="13" spans="1:7" ht="18" customHeight="1">
      <c r="A13" s="62">
        <v>107</v>
      </c>
      <c r="B13" s="114" t="s">
        <v>118</v>
      </c>
      <c r="C13" s="123">
        <v>0</v>
      </c>
      <c r="D13" s="30"/>
      <c r="E13" s="123">
        <v>0</v>
      </c>
      <c r="F13" s="30"/>
      <c r="G13" s="185">
        <v>0</v>
      </c>
    </row>
    <row r="14" spans="1:7" ht="16.5" customHeight="1">
      <c r="A14" s="63">
        <v>113</v>
      </c>
      <c r="B14" s="115" t="s">
        <v>52</v>
      </c>
      <c r="C14" s="125">
        <v>17592</v>
      </c>
      <c r="D14" s="27"/>
      <c r="E14" s="126">
        <v>11889</v>
      </c>
      <c r="F14" s="27"/>
      <c r="G14" s="184">
        <f t="shared" si="0"/>
        <v>67.5818553888131</v>
      </c>
    </row>
    <row r="15" spans="1:7" ht="14.25" customHeight="1" thickBot="1">
      <c r="A15" s="64">
        <v>111</v>
      </c>
      <c r="B15" s="116" t="s">
        <v>119</v>
      </c>
      <c r="C15" s="125">
        <v>100</v>
      </c>
      <c r="D15" s="51"/>
      <c r="E15" s="100">
        <v>0</v>
      </c>
      <c r="F15" s="51"/>
      <c r="G15" s="186">
        <f t="shared" si="0"/>
        <v>0</v>
      </c>
    </row>
    <row r="16" spans="1:7" ht="15" customHeight="1" thickBot="1">
      <c r="A16" s="65">
        <v>200</v>
      </c>
      <c r="B16" s="117" t="s">
        <v>114</v>
      </c>
      <c r="C16" s="102">
        <f>C17</f>
        <v>1009</v>
      </c>
      <c r="D16" s="108">
        <f>D17</f>
        <v>0</v>
      </c>
      <c r="E16" s="102">
        <f>E17</f>
        <v>631</v>
      </c>
      <c r="F16" s="103"/>
      <c r="G16" s="187">
        <f t="shared" si="0"/>
        <v>62.537165510406346</v>
      </c>
    </row>
    <row r="17" spans="1:7" ht="15" customHeight="1" thickBot="1">
      <c r="A17" s="65">
        <v>203</v>
      </c>
      <c r="B17" s="117" t="s">
        <v>115</v>
      </c>
      <c r="C17" s="125">
        <v>1009</v>
      </c>
      <c r="D17" s="103"/>
      <c r="E17" s="126">
        <v>631</v>
      </c>
      <c r="F17" s="103"/>
      <c r="G17" s="187">
        <f>E17/C17*100</f>
        <v>62.537165510406346</v>
      </c>
    </row>
    <row r="18" spans="1:7" ht="23.25" customHeight="1" thickBot="1">
      <c r="A18" s="66">
        <v>300</v>
      </c>
      <c r="B18" s="118" t="s">
        <v>53</v>
      </c>
      <c r="C18" s="102">
        <f>SUM(C19:C21)</f>
        <v>11833</v>
      </c>
      <c r="D18" s="213"/>
      <c r="E18" s="142">
        <f>SUM(E19:E21)</f>
        <v>8178</v>
      </c>
      <c r="F18" s="103"/>
      <c r="G18" s="187">
        <f t="shared" si="0"/>
        <v>69.11180596636525</v>
      </c>
    </row>
    <row r="19" spans="1:7" ht="18" customHeight="1">
      <c r="A19" s="67">
        <v>309</v>
      </c>
      <c r="B19" s="111" t="s">
        <v>132</v>
      </c>
      <c r="C19" s="125">
        <v>491</v>
      </c>
      <c r="D19" s="214">
        <v>245286</v>
      </c>
      <c r="E19" s="126">
        <v>286</v>
      </c>
      <c r="F19" s="104"/>
      <c r="G19" s="188">
        <f t="shared" si="0"/>
        <v>58.248472505091655</v>
      </c>
    </row>
    <row r="20" spans="1:7" ht="42" customHeight="1">
      <c r="A20" s="61">
        <v>310</v>
      </c>
      <c r="B20" s="111" t="s">
        <v>133</v>
      </c>
      <c r="C20" s="125">
        <v>10856</v>
      </c>
      <c r="D20" s="210"/>
      <c r="E20" s="126">
        <v>7423</v>
      </c>
      <c r="F20" s="27"/>
      <c r="G20" s="184">
        <f t="shared" si="0"/>
        <v>68.37693441414886</v>
      </c>
    </row>
    <row r="21" spans="1:7" ht="24" customHeight="1" thickBot="1">
      <c r="A21" s="64">
        <v>314</v>
      </c>
      <c r="B21" s="119" t="s">
        <v>100</v>
      </c>
      <c r="C21" s="127">
        <v>486</v>
      </c>
      <c r="D21" s="212"/>
      <c r="E21" s="105">
        <v>469</v>
      </c>
      <c r="F21" s="51"/>
      <c r="G21" s="185">
        <f t="shared" si="0"/>
        <v>96.50205761316872</v>
      </c>
    </row>
    <row r="22" spans="1:7" ht="17.25" customHeight="1" thickBot="1">
      <c r="A22" s="66">
        <v>400</v>
      </c>
      <c r="B22" s="120" t="s">
        <v>54</v>
      </c>
      <c r="C22" s="108">
        <f>SUM(C23:C29)</f>
        <v>62957</v>
      </c>
      <c r="D22" s="213"/>
      <c r="E22" s="102">
        <f>SUM(E23:E29)</f>
        <v>24889</v>
      </c>
      <c r="F22" s="103"/>
      <c r="G22" s="187">
        <f t="shared" si="0"/>
        <v>39.53333227440952</v>
      </c>
    </row>
    <row r="23" spans="1:7" ht="15" customHeight="1">
      <c r="A23" s="68">
        <v>405</v>
      </c>
      <c r="B23" s="69" t="s">
        <v>55</v>
      </c>
      <c r="C23" s="128">
        <v>524</v>
      </c>
      <c r="D23" s="214"/>
      <c r="E23" s="106">
        <v>0</v>
      </c>
      <c r="F23" s="104"/>
      <c r="G23" s="188">
        <f t="shared" si="0"/>
        <v>0</v>
      </c>
    </row>
    <row r="24" spans="1:7" ht="13.5" customHeight="1">
      <c r="A24" s="68">
        <v>406</v>
      </c>
      <c r="B24" s="48" t="s">
        <v>56</v>
      </c>
      <c r="C24" s="153">
        <v>1924</v>
      </c>
      <c r="D24" s="104"/>
      <c r="E24" s="126">
        <v>592</v>
      </c>
      <c r="F24" s="104"/>
      <c r="G24" s="184">
        <f t="shared" si="0"/>
        <v>30.76923076923077</v>
      </c>
    </row>
    <row r="25" spans="1:7" ht="12" customHeight="1">
      <c r="A25" s="68">
        <v>407</v>
      </c>
      <c r="B25" s="70" t="s">
        <v>57</v>
      </c>
      <c r="C25" s="125">
        <v>135</v>
      </c>
      <c r="D25" s="214"/>
      <c r="E25" s="106">
        <v>23</v>
      </c>
      <c r="F25" s="104"/>
      <c r="G25" s="184">
        <v>0</v>
      </c>
    </row>
    <row r="26" spans="1:7" ht="12.75" customHeight="1">
      <c r="A26" s="71">
        <v>408</v>
      </c>
      <c r="B26" s="72" t="s">
        <v>58</v>
      </c>
      <c r="C26" s="125">
        <v>1967</v>
      </c>
      <c r="D26" s="212"/>
      <c r="E26" s="109">
        <v>1136</v>
      </c>
      <c r="F26" s="51"/>
      <c r="G26" s="184">
        <f t="shared" si="0"/>
        <v>57.75292323335029</v>
      </c>
    </row>
    <row r="27" spans="1:8" ht="12" customHeight="1">
      <c r="A27" s="73">
        <v>409</v>
      </c>
      <c r="B27" s="48" t="s">
        <v>101</v>
      </c>
      <c r="C27" s="125">
        <v>56779</v>
      </c>
      <c r="D27" s="215"/>
      <c r="E27" s="126">
        <v>22818</v>
      </c>
      <c r="F27" s="107"/>
      <c r="G27" s="184">
        <f t="shared" si="0"/>
        <v>40.187393226368904</v>
      </c>
      <c r="H27" s="51"/>
    </row>
    <row r="28" spans="1:8" ht="12" customHeight="1">
      <c r="A28" s="73">
        <v>410</v>
      </c>
      <c r="B28" s="48" t="s">
        <v>102</v>
      </c>
      <c r="C28" s="125">
        <v>659</v>
      </c>
      <c r="D28" s="215"/>
      <c r="E28" s="107">
        <v>262</v>
      </c>
      <c r="F28" s="107"/>
      <c r="G28" s="184">
        <f t="shared" si="0"/>
        <v>39.75720789074355</v>
      </c>
      <c r="H28" s="51"/>
    </row>
    <row r="29" spans="1:7" ht="15.75" customHeight="1" thickBot="1">
      <c r="A29" s="71">
        <v>412</v>
      </c>
      <c r="B29" s="74" t="s">
        <v>59</v>
      </c>
      <c r="C29" s="125">
        <v>969</v>
      </c>
      <c r="D29" s="212"/>
      <c r="E29" s="126">
        <v>58</v>
      </c>
      <c r="F29" s="51"/>
      <c r="G29" s="185">
        <f t="shared" si="0"/>
        <v>5.985552115583075</v>
      </c>
    </row>
    <row r="30" spans="1:7" s="45" customFormat="1" ht="15.75" customHeight="1" thickBot="1">
      <c r="A30" s="75">
        <v>500</v>
      </c>
      <c r="B30" s="76" t="s">
        <v>60</v>
      </c>
      <c r="C30" s="102">
        <f>SUM(C31:C34)</f>
        <v>76182</v>
      </c>
      <c r="D30" s="213"/>
      <c r="E30" s="143">
        <f>SUM(E31:E34)</f>
        <v>34421</v>
      </c>
      <c r="F30" s="103"/>
      <c r="G30" s="187">
        <f t="shared" si="0"/>
        <v>45.18258906303326</v>
      </c>
    </row>
    <row r="31" spans="1:7" ht="12" customHeight="1">
      <c r="A31" s="2">
        <v>501</v>
      </c>
      <c r="B31" s="77" t="s">
        <v>61</v>
      </c>
      <c r="C31" s="125">
        <v>1310</v>
      </c>
      <c r="D31" s="214"/>
      <c r="E31" s="126">
        <v>1118</v>
      </c>
      <c r="F31" s="104"/>
      <c r="G31" s="188">
        <f t="shared" si="0"/>
        <v>85.34351145038168</v>
      </c>
    </row>
    <row r="32" spans="1:7" ht="12" customHeight="1">
      <c r="A32" s="3">
        <v>502</v>
      </c>
      <c r="B32" s="78" t="s">
        <v>62</v>
      </c>
      <c r="C32" s="125">
        <v>50596</v>
      </c>
      <c r="D32" s="210"/>
      <c r="E32" s="109">
        <v>16485</v>
      </c>
      <c r="F32" s="27"/>
      <c r="G32" s="184">
        <f t="shared" si="0"/>
        <v>32.58162700608744</v>
      </c>
    </row>
    <row r="33" spans="1:7" ht="12" customHeight="1">
      <c r="A33" s="4">
        <v>503</v>
      </c>
      <c r="B33" s="79" t="s">
        <v>63</v>
      </c>
      <c r="C33" s="125">
        <v>23650</v>
      </c>
      <c r="D33" s="211"/>
      <c r="E33" s="126">
        <v>16473</v>
      </c>
      <c r="F33" s="30"/>
      <c r="G33" s="184">
        <f t="shared" si="0"/>
        <v>69.65327695560254</v>
      </c>
    </row>
    <row r="34" spans="1:7" ht="14.25" customHeight="1" thickBot="1">
      <c r="A34" s="4">
        <v>505</v>
      </c>
      <c r="B34" s="79" t="s">
        <v>64</v>
      </c>
      <c r="C34" s="129">
        <v>626</v>
      </c>
      <c r="D34" s="211"/>
      <c r="E34" s="101">
        <v>345</v>
      </c>
      <c r="F34" s="30"/>
      <c r="G34" s="184">
        <f t="shared" si="0"/>
        <v>55.11182108626198</v>
      </c>
    </row>
    <row r="35" spans="1:7" s="45" customFormat="1" ht="16.5" customHeight="1" thickBot="1">
      <c r="A35" s="75">
        <v>600</v>
      </c>
      <c r="B35" s="76" t="s">
        <v>65</v>
      </c>
      <c r="C35" s="130">
        <v>1464</v>
      </c>
      <c r="D35" s="213"/>
      <c r="E35" s="102">
        <v>728</v>
      </c>
      <c r="F35" s="103"/>
      <c r="G35" s="187">
        <f t="shared" si="0"/>
        <v>49.72677595628415</v>
      </c>
    </row>
    <row r="36" spans="1:7" s="45" customFormat="1" ht="15" customHeight="1" thickBot="1">
      <c r="A36" s="80">
        <v>700</v>
      </c>
      <c r="B36" s="81" t="s">
        <v>66</v>
      </c>
      <c r="C36" s="100">
        <f>SUM(C37:C41)</f>
        <v>461261</v>
      </c>
      <c r="D36" s="209"/>
      <c r="E36" s="141">
        <f>SUM(E37:E41)</f>
        <v>287030</v>
      </c>
      <c r="F36" s="146"/>
      <c r="G36" s="187">
        <f t="shared" si="0"/>
        <v>62.22724227714894</v>
      </c>
    </row>
    <row r="37" spans="1:7" s="45" customFormat="1" ht="12" customHeight="1">
      <c r="A37" s="2">
        <v>701</v>
      </c>
      <c r="B37" s="77" t="s">
        <v>67</v>
      </c>
      <c r="C37" s="125">
        <v>127176</v>
      </c>
      <c r="D37" s="214"/>
      <c r="E37" s="131">
        <v>81985</v>
      </c>
      <c r="F37" s="104"/>
      <c r="G37" s="188">
        <f t="shared" si="0"/>
        <v>64.46577970686292</v>
      </c>
    </row>
    <row r="38" spans="1:7" s="45" customFormat="1" ht="12" customHeight="1">
      <c r="A38" s="3">
        <v>702</v>
      </c>
      <c r="B38" s="78" t="s">
        <v>68</v>
      </c>
      <c r="C38" s="125">
        <v>242185</v>
      </c>
      <c r="D38" s="210"/>
      <c r="E38" s="131">
        <v>143175</v>
      </c>
      <c r="F38" s="27"/>
      <c r="G38" s="184">
        <f t="shared" si="0"/>
        <v>59.118029605466894</v>
      </c>
    </row>
    <row r="39" spans="1:7" s="45" customFormat="1" ht="12" customHeight="1">
      <c r="A39" s="3">
        <v>703</v>
      </c>
      <c r="B39" s="78" t="s">
        <v>130</v>
      </c>
      <c r="C39" s="153">
        <v>56829</v>
      </c>
      <c r="D39" s="210"/>
      <c r="E39" s="131">
        <v>38369</v>
      </c>
      <c r="F39" s="27"/>
      <c r="G39" s="184">
        <f t="shared" si="0"/>
        <v>67.51658484224605</v>
      </c>
    </row>
    <row r="40" spans="1:7" s="45" customFormat="1" ht="14.25" customHeight="1">
      <c r="A40" s="3">
        <v>707</v>
      </c>
      <c r="B40" s="82" t="s">
        <v>69</v>
      </c>
      <c r="C40" s="126">
        <v>456</v>
      </c>
      <c r="D40" s="210"/>
      <c r="E40" s="109">
        <v>257</v>
      </c>
      <c r="F40" s="27"/>
      <c r="G40" s="184">
        <f t="shared" si="0"/>
        <v>56.35964912280702</v>
      </c>
    </row>
    <row r="41" spans="1:7" s="45" customFormat="1" ht="15" customHeight="1" thickBot="1">
      <c r="A41" s="4">
        <v>709</v>
      </c>
      <c r="B41" s="83" t="s">
        <v>70</v>
      </c>
      <c r="C41" s="126">
        <v>34615</v>
      </c>
      <c r="D41" s="30"/>
      <c r="E41" s="153">
        <v>23244</v>
      </c>
      <c r="F41" s="30"/>
      <c r="G41" s="185">
        <f t="shared" si="0"/>
        <v>67.15007944532717</v>
      </c>
    </row>
    <row r="42" spans="1:7" s="45" customFormat="1" ht="12" customHeight="1" thickBot="1">
      <c r="A42" s="84">
        <v>800</v>
      </c>
      <c r="B42" s="85" t="s">
        <v>71</v>
      </c>
      <c r="C42" s="108">
        <f>SUM(C43:C44)</f>
        <v>63164</v>
      </c>
      <c r="D42" s="213">
        <f>SUM(D43:D44)</f>
        <v>0</v>
      </c>
      <c r="E42" s="102">
        <f>SUM(E43:E44)</f>
        <v>43951</v>
      </c>
      <c r="F42" s="103"/>
      <c r="G42" s="187">
        <f t="shared" si="0"/>
        <v>69.58235703881958</v>
      </c>
    </row>
    <row r="43" spans="1:7" s="45" customFormat="1" ht="14.25" customHeight="1">
      <c r="A43" s="2">
        <v>801</v>
      </c>
      <c r="B43" s="77" t="s">
        <v>72</v>
      </c>
      <c r="C43" s="126">
        <v>60519</v>
      </c>
      <c r="D43" s="214"/>
      <c r="E43" s="131">
        <v>42352</v>
      </c>
      <c r="F43" s="104"/>
      <c r="G43" s="188">
        <f t="shared" si="0"/>
        <v>69.9813281779276</v>
      </c>
    </row>
    <row r="44" spans="1:7" s="45" customFormat="1" ht="15" customHeight="1" thickBot="1">
      <c r="A44" s="4">
        <v>804</v>
      </c>
      <c r="B44" s="79" t="s">
        <v>73</v>
      </c>
      <c r="C44" s="126">
        <v>2645</v>
      </c>
      <c r="D44" s="30"/>
      <c r="E44" s="131">
        <v>1599</v>
      </c>
      <c r="F44" s="30"/>
      <c r="G44" s="185">
        <f t="shared" si="0"/>
        <v>60.45368620037807</v>
      </c>
    </row>
    <row r="45" spans="1:7" s="45" customFormat="1" ht="12" customHeight="1" thickBot="1">
      <c r="A45" s="86">
        <v>1000</v>
      </c>
      <c r="B45" s="85" t="s">
        <v>75</v>
      </c>
      <c r="C45" s="108">
        <f>SUM(C47:C49)</f>
        <v>32340</v>
      </c>
      <c r="D45" s="213"/>
      <c r="E45" s="102">
        <f>SUM(E47:E49)</f>
        <v>23772</v>
      </c>
      <c r="F45" s="103"/>
      <c r="G45" s="187">
        <f t="shared" si="0"/>
        <v>73.50649350649351</v>
      </c>
    </row>
    <row r="46" spans="1:7" s="45" customFormat="1" ht="12" customHeight="1">
      <c r="A46" s="87">
        <v>1002</v>
      </c>
      <c r="B46" s="88" t="s">
        <v>103</v>
      </c>
      <c r="C46" s="132">
        <v>0</v>
      </c>
      <c r="D46" s="104"/>
      <c r="E46" s="106">
        <v>0</v>
      </c>
      <c r="F46" s="104"/>
      <c r="G46" s="188">
        <v>0</v>
      </c>
    </row>
    <row r="47" spans="1:7" s="158" customFormat="1" ht="12" customHeight="1">
      <c r="A47" s="89">
        <v>1003</v>
      </c>
      <c r="B47" s="82" t="s">
        <v>76</v>
      </c>
      <c r="C47" s="126">
        <v>27900</v>
      </c>
      <c r="D47" s="216"/>
      <c r="E47" s="131">
        <v>20381</v>
      </c>
      <c r="F47" s="39"/>
      <c r="G47" s="184">
        <f t="shared" si="0"/>
        <v>73.05017921146954</v>
      </c>
    </row>
    <row r="48" spans="1:7" s="158" customFormat="1" ht="13.5" customHeight="1">
      <c r="A48" s="154">
        <v>1004</v>
      </c>
      <c r="B48" s="83" t="s">
        <v>134</v>
      </c>
      <c r="C48" s="126">
        <v>2509</v>
      </c>
      <c r="D48" s="217"/>
      <c r="E48" s="131">
        <v>2373</v>
      </c>
      <c r="F48" s="155"/>
      <c r="G48" s="184">
        <f t="shared" si="0"/>
        <v>94.57951375049821</v>
      </c>
    </row>
    <row r="49" spans="1:7" s="45" customFormat="1" ht="13.5" customHeight="1" thickBot="1">
      <c r="A49" s="90">
        <v>1006</v>
      </c>
      <c r="B49" s="91" t="s">
        <v>77</v>
      </c>
      <c r="C49" s="126">
        <v>1931</v>
      </c>
      <c r="D49" s="218"/>
      <c r="E49" s="131">
        <v>1018</v>
      </c>
      <c r="F49" s="133"/>
      <c r="G49" s="184">
        <f t="shared" si="0"/>
        <v>52.71879854997411</v>
      </c>
    </row>
    <row r="50" spans="1:7" ht="13.5" customHeight="1" hidden="1">
      <c r="A50" s="92">
        <v>1101</v>
      </c>
      <c r="B50" s="93" t="s">
        <v>78</v>
      </c>
      <c r="C50" s="138"/>
      <c r="D50" s="219"/>
      <c r="E50" s="149"/>
      <c r="F50" s="148"/>
      <c r="G50" s="184" t="e">
        <f t="shared" si="0"/>
        <v>#DIV/0!</v>
      </c>
    </row>
    <row r="51" spans="1:7" ht="13.5" customHeight="1" hidden="1">
      <c r="A51" s="89">
        <v>1102</v>
      </c>
      <c r="B51" s="82" t="s">
        <v>79</v>
      </c>
      <c r="C51" s="139"/>
      <c r="D51" s="210"/>
      <c r="E51" s="109"/>
      <c r="F51" s="27"/>
      <c r="G51" s="184" t="e">
        <f t="shared" si="0"/>
        <v>#DIV/0!</v>
      </c>
    </row>
    <row r="52" spans="1:7" ht="14.25" customHeight="1" hidden="1">
      <c r="A52" s="89">
        <v>1103</v>
      </c>
      <c r="B52" s="82" t="s">
        <v>80</v>
      </c>
      <c r="C52" s="139"/>
      <c r="D52" s="210"/>
      <c r="E52" s="109"/>
      <c r="F52" s="27"/>
      <c r="G52" s="184" t="e">
        <f t="shared" si="0"/>
        <v>#DIV/0!</v>
      </c>
    </row>
    <row r="53" spans="1:7" ht="13.5" customHeight="1" hidden="1">
      <c r="A53" s="94">
        <v>1104</v>
      </c>
      <c r="B53" s="74" t="s">
        <v>81</v>
      </c>
      <c r="C53" s="140"/>
      <c r="D53" s="212"/>
      <c r="E53" s="105"/>
      <c r="F53" s="51"/>
      <c r="G53" s="185" t="e">
        <f t="shared" si="0"/>
        <v>#DIV/0!</v>
      </c>
    </row>
    <row r="54" spans="1:7" ht="13.5" customHeight="1" thickBot="1">
      <c r="A54" s="86">
        <v>1100</v>
      </c>
      <c r="B54" s="85" t="s">
        <v>74</v>
      </c>
      <c r="C54" s="108">
        <f>SUM(C55:C57)</f>
        <v>27620</v>
      </c>
      <c r="D54" s="213"/>
      <c r="E54" s="142">
        <f>SUM(E55:E57)</f>
        <v>14479</v>
      </c>
      <c r="F54" s="150"/>
      <c r="G54" s="187">
        <f t="shared" si="0"/>
        <v>52.42215785662563</v>
      </c>
    </row>
    <row r="55" spans="1:7" ht="13.5" customHeight="1">
      <c r="A55" s="221">
        <v>1101</v>
      </c>
      <c r="B55" s="93" t="s">
        <v>137</v>
      </c>
      <c r="C55" s="51">
        <v>27</v>
      </c>
      <c r="D55" s="51"/>
      <c r="E55" s="224">
        <v>0</v>
      </c>
      <c r="F55" s="226"/>
      <c r="G55" s="227">
        <f>E55/C55*100</f>
        <v>0</v>
      </c>
    </row>
    <row r="56" spans="1:7" ht="13.5" customHeight="1">
      <c r="A56" s="95">
        <v>1102</v>
      </c>
      <c r="B56" s="223" t="s">
        <v>104</v>
      </c>
      <c r="C56" s="225">
        <v>24379</v>
      </c>
      <c r="D56" s="27"/>
      <c r="E56" s="225">
        <v>12470</v>
      </c>
      <c r="F56" s="107"/>
      <c r="G56" s="184">
        <f t="shared" si="0"/>
        <v>51.1505804175725</v>
      </c>
    </row>
    <row r="57" spans="1:7" ht="13.5" customHeight="1">
      <c r="A57" s="95">
        <v>1105</v>
      </c>
      <c r="B57" s="222" t="s">
        <v>120</v>
      </c>
      <c r="C57" s="134">
        <v>3214</v>
      </c>
      <c r="D57" s="27"/>
      <c r="E57" s="131">
        <v>2009</v>
      </c>
      <c r="F57" s="107"/>
      <c r="G57" s="184">
        <f t="shared" si="0"/>
        <v>62.50777846919726</v>
      </c>
    </row>
    <row r="58" spans="1:7" ht="13.5" customHeight="1">
      <c r="A58" s="96">
        <v>1200</v>
      </c>
      <c r="B58" s="121" t="s">
        <v>105</v>
      </c>
      <c r="C58" s="134">
        <v>2561</v>
      </c>
      <c r="D58" s="210"/>
      <c r="E58" s="131">
        <v>1687</v>
      </c>
      <c r="F58" s="107"/>
      <c r="G58" s="184">
        <f t="shared" si="0"/>
        <v>65.87270597422882</v>
      </c>
    </row>
    <row r="59" spans="1:7" ht="13.5" customHeight="1" thickBot="1">
      <c r="A59" s="97">
        <v>1300</v>
      </c>
      <c r="B59" s="122" t="s">
        <v>51</v>
      </c>
      <c r="C59" s="134">
        <v>603</v>
      </c>
      <c r="D59" s="30"/>
      <c r="E59" s="135">
        <v>1</v>
      </c>
      <c r="F59" s="151"/>
      <c r="G59" s="185">
        <f t="shared" si="0"/>
        <v>0.16583747927031509</v>
      </c>
    </row>
    <row r="60" spans="1:7" ht="16.5" customHeight="1" thickBot="1">
      <c r="A60" s="1"/>
      <c r="B60" s="5" t="s">
        <v>106</v>
      </c>
      <c r="C60" s="136">
        <f>C59+C58+C54+C45+C42+C36+C35+C30+C22+C18+C16+C7</f>
        <v>821208</v>
      </c>
      <c r="D60" s="220"/>
      <c r="E60" s="152">
        <f>E59+E58+E54+E45+E42+E36+E35+E30+E22+E18+E16+E7</f>
        <v>480282</v>
      </c>
      <c r="F60" s="150"/>
      <c r="G60" s="187">
        <f t="shared" si="0"/>
        <v>58.484817488382966</v>
      </c>
    </row>
    <row r="61" ht="9.75" customHeight="1"/>
    <row r="62" spans="1:2" ht="14.25" customHeight="1">
      <c r="A62" s="189" t="s">
        <v>113</v>
      </c>
      <c r="B62" s="189"/>
    </row>
    <row r="63" spans="1:2" ht="12.75">
      <c r="A63" s="189"/>
      <c r="B63" s="189"/>
    </row>
    <row r="64" spans="1:7" ht="14.25">
      <c r="A64" s="189"/>
      <c r="B64" s="189"/>
      <c r="E64" s="190" t="s">
        <v>123</v>
      </c>
      <c r="F64" s="190"/>
      <c r="G64" s="190"/>
    </row>
  </sheetData>
  <sheetProtection/>
  <mergeCells count="7">
    <mergeCell ref="C1:G1"/>
    <mergeCell ref="B2:G2"/>
    <mergeCell ref="A3:G3"/>
    <mergeCell ref="A4:G4"/>
    <mergeCell ref="E5:G5"/>
    <mergeCell ref="A62:B64"/>
    <mergeCell ref="E64:G6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2023-09-08T10:40:32Z</cp:lastPrinted>
  <dcterms:created xsi:type="dcterms:W3CDTF">1996-10-08T23:32:33Z</dcterms:created>
  <dcterms:modified xsi:type="dcterms:W3CDTF">2023-09-08T10:43:49Z</dcterms:modified>
  <cp:category/>
  <cp:version/>
  <cp:contentType/>
  <cp:contentStatus/>
</cp:coreProperties>
</file>