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<sst xmlns="http://schemas.openxmlformats.org/spreadsheetml/2006/main" count="142" uniqueCount="139">
  <si>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</si>
  <si>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</si>
  <si>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</si>
  <si>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</si>
  <si>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</si>
  <si>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</si>
  <si>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</si>
  <si>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</si>
  <si>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</si>
  <si>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</si>
  <si>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</si>
  <si>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</si>
  <si>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</si>
  <si>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</si>
  <si>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</si>
  <si>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</si>
  <si>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</si>
  <si>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</si>
  <si>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</si>
  <si>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</si>
  <si>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</si>
  <si>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</si>
  <si>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</si>
  <si>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</si>
  <si>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</si>
  <si>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</si>
  <si>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</si>
  <si>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</si>
  <si>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</si>
  <si>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</si>
  <si>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</si>
  <si>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</si>
  <si>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</si>
  <si>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</si>
  <si>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</si>
  <si>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</si>
  <si>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</si>
  <si>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</si>
  <si>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</si>
  <si>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</si>
  <si>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</si>
  <si>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</si>
  <si>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</si>
  <si>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</si>
  <si>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</si>
  <si>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</si>
  <si>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</si>
  <si>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</si>
  <si>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</si>
  <si>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</si>
  <si>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</si>
  <si>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</si>
  <si>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</si>
  <si>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</si>
  <si>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</si>
  <si>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</si>
  <si>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</si>
  <si>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</si>
  <si>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</si>
  <si>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</si>
  <si>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</si>
  <si>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</si>
  <si>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</si>
  <si>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</si>
  <si>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</si>
  <si>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</si>
  <si>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</si>
  <si>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</si>
  <si>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</si>
  <si>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</si>
  <si>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</si>
  <si>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</si>
  <si>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</si>
  <si>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</si>
  <si>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</si>
  <si>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</si>
  <si>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</si>
  <si>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</si>
  <si>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</si>
  <si>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</si>
  <si>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</si>
  <si>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</si>
  <si>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</si>
  <si>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</si>
  <si>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</si>
  <si>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</si>
  <si>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</si>
  <si>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</si>
  <si>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</si>
  <si>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</si>
  <si>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</si>
  <si>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</si>
  <si>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</si>
  <si>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</si>
  <si>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</si>
  <si>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</si>
  <si>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</si>
  <si>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</si>
  <si>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</si>
  <si>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</si>
  <si>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</si>
  <si>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</si>
  <si>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</si>
  <si>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</si>
  <si>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</si>
  <si>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</si>
  <si>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</si>
  <si>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</si>
  <si>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</si>
  <si>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</si>
  <si>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</si>
  <si>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</si>
  <si>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</si>
  <si>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</si>
  <si>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</si>
  <si>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</si>
  <si>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</si>
  <si>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</si>
  <si>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</si>
  <si>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</si>
  <si>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</si>
  <si>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</si>
  <si>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</si>
  <si>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</si>
  <si>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</si>
  <si>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</si>
  <si>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</si>
  <si>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</si>
  <si>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</si>
  <si>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</si>
  <si>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</si>
  <si>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</si>
  <si>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</si>
  <si>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</si>
  <si>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</si>
  <si>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t>2 03 04000</t>
  </si>
  <si>
    <t>Безвозмездные поступления от государственных (муниципальных) организаций в бюджеты городских округов</t>
  </si>
  <si>
    <t>по расходам  по состоянию на 01 января 2023 года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</si>
  <si>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января 2023 года.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</si>
</sst>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0" fontId="48" fillId="0" borderId="2">
      <alignment horizontal="left" wrapText="1" indent="2"/>
      <protection/>
    </xf>
    <xf numFmtId="49" fontId="48" fillId="0" borderId="3">
      <alignment horizontal="center"/>
      <protection/>
    </xf>
    <xf numFmtId="4" fontId="48" fillId="0" borderId="4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5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6" applyNumberFormat="0" applyAlignment="0" applyProtection="0"/>
    <xf numFmtId="0" fontId="51" fillId="26" borderId="7" applyNumberFormat="0" applyAlignment="0" applyProtection="0"/>
    <xf numFmtId="0" fontId="52" fillId="26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27" borderId="12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5" xfId="0" applyFont="1" applyFill="1" applyBorder="1" applyAlignment="1">
      <alignment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180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wrapText="1"/>
    </xf>
    <xf numFmtId="0" fontId="1" fillId="0" borderId="29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1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25" xfId="0" applyNumberFormat="1" applyFont="1" applyFill="1" applyBorder="1" applyAlignment="1">
      <alignment/>
    </xf>
    <xf numFmtId="2" fontId="65" fillId="0" borderId="0" xfId="0" applyNumberFormat="1" applyFont="1" applyFill="1" applyAlignment="1">
      <alignment/>
    </xf>
    <xf numFmtId="4" fontId="66" fillId="0" borderId="32" xfId="0" applyNumberFormat="1" applyFont="1" applyFill="1" applyBorder="1" applyAlignment="1">
      <alignment horizontal="right" vertical="center" wrapText="1"/>
    </xf>
    <xf numFmtId="4" fontId="66" fillId="0" borderId="33" xfId="0" applyNumberFormat="1" applyFont="1" applyFill="1" applyBorder="1" applyAlignment="1">
      <alignment horizontal="right" vertical="center" wrapText="1"/>
    </xf>
    <xf numFmtId="2" fontId="66" fillId="0" borderId="32" xfId="0" applyNumberFormat="1" applyFont="1" applyFill="1" applyBorder="1" applyAlignment="1">
      <alignment horizontal="right" wrapText="1"/>
    </xf>
    <xf numFmtId="2" fontId="66" fillId="0" borderId="33" xfId="0" applyNumberFormat="1" applyFont="1" applyFill="1" applyBorder="1" applyAlignment="1">
      <alignment horizontal="right" wrapText="1"/>
    </xf>
    <xf numFmtId="4" fontId="66" fillId="0" borderId="32" xfId="0" applyNumberFormat="1" applyFont="1" applyFill="1" applyBorder="1" applyAlignment="1">
      <alignment horizontal="right" wrapText="1"/>
    </xf>
    <xf numFmtId="4" fontId="66" fillId="0" borderId="3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9" fillId="0" borderId="0" xfId="38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7" fillId="0" borderId="23" xfId="0" applyNumberFormat="1" applyFont="1" applyFill="1" applyBorder="1" applyAlignment="1">
      <alignment horizontal="right" vertical="center" wrapText="1"/>
    </xf>
    <xf numFmtId="2" fontId="66" fillId="0" borderId="32" xfId="0" applyNumberFormat="1" applyFont="1" applyFill="1" applyBorder="1" applyAlignment="1">
      <alignment/>
    </xf>
    <xf numFmtId="4" fontId="66" fillId="0" borderId="30" xfId="0" applyNumberFormat="1" applyFont="1" applyFill="1" applyBorder="1" applyAlignment="1">
      <alignment horizontal="center" vertical="center" wrapText="1"/>
    </xf>
    <xf numFmtId="4" fontId="66" fillId="0" borderId="23" xfId="0" applyNumberFormat="1" applyFont="1" applyFill="1" applyBorder="1" applyAlignment="1">
      <alignment horizontal="center" vertical="center" wrapText="1"/>
    </xf>
    <xf numFmtId="4" fontId="66" fillId="0" borderId="32" xfId="0" applyNumberFormat="1" applyFont="1" applyFill="1" applyBorder="1" applyAlignment="1">
      <alignment/>
    </xf>
    <xf numFmtId="4" fontId="66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horizontal="center" wrapText="1"/>
    </xf>
    <xf numFmtId="180" fontId="0" fillId="0" borderId="31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180" fontId="0" fillId="0" borderId="38" xfId="0" applyNumberFormat="1" applyFont="1" applyFill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3" fillId="0" borderId="23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180" fontId="1" fillId="0" borderId="4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0" fontId="1" fillId="0" borderId="4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9" fillId="0" borderId="36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80" fontId="3" fillId="0" borderId="4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12" fillId="0" borderId="52" xfId="61" applyNumberFormat="1" applyFont="1" applyFill="1" applyBorder="1" applyAlignment="1">
      <alignment horizontal="left" vertical="top" wrapText="1"/>
      <protection/>
    </xf>
    <xf numFmtId="0" fontId="12" fillId="0" borderId="53" xfId="61" applyNumberFormat="1" applyFont="1" applyFill="1" applyBorder="1" applyAlignment="1">
      <alignment horizontal="left" vertical="top" wrapText="1"/>
      <protection/>
    </xf>
    <xf numFmtId="0" fontId="4" fillId="0" borderId="50" xfId="0" applyFont="1" applyFill="1" applyBorder="1" applyAlignment="1">
      <alignment horizontal="left" vertical="center" wrapText="1"/>
    </xf>
    <xf numFmtId="0" fontId="12" fillId="0" borderId="54" xfId="61" applyNumberFormat="1" applyFont="1" applyFill="1" applyBorder="1" applyAlignment="1">
      <alignment horizontal="left" vertical="top" wrapText="1"/>
      <protection/>
    </xf>
    <xf numFmtId="0" fontId="8" fillId="0" borderId="5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wrapText="1"/>
    </xf>
    <xf numFmtId="0" fontId="8" fillId="0" borderId="55" xfId="0" applyFont="1" applyFill="1" applyBorder="1" applyAlignment="1">
      <alignment/>
    </xf>
    <xf numFmtId="0" fontId="12" fillId="0" borderId="57" xfId="61" applyNumberFormat="1" applyFont="1" applyFill="1" applyBorder="1" applyAlignment="1">
      <alignment horizontal="left" vertical="top" wrapText="1"/>
      <protection/>
    </xf>
    <xf numFmtId="0" fontId="8" fillId="0" borderId="3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4" fontId="68" fillId="0" borderId="3" xfId="37" applyNumberFormat="1" applyFont="1" applyFill="1" applyProtection="1">
      <alignment horizontal="right" shrinkToFit="1"/>
      <protection/>
    </xf>
    <xf numFmtId="0" fontId="1" fillId="0" borderId="18" xfId="0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left" wrapText="1"/>
    </xf>
    <xf numFmtId="4" fontId="68" fillId="0" borderId="3" xfId="37" applyFont="1" applyFill="1" applyProtection="1">
      <alignment horizontal="right" shrinkToFit="1"/>
      <protection/>
    </xf>
    <xf numFmtId="49" fontId="69" fillId="0" borderId="3" xfId="35" applyNumberFormat="1" applyFont="1" applyFill="1" applyProtection="1">
      <alignment horizontal="center"/>
      <protection/>
    </xf>
    <xf numFmtId="4" fontId="68" fillId="0" borderId="3" xfId="39" applyNumberFormat="1" applyFont="1" applyFill="1" applyProtection="1">
      <alignment horizontal="right" wrapText="1"/>
      <protection/>
    </xf>
    <xf numFmtId="0" fontId="0" fillId="0" borderId="58" xfId="0" applyFont="1" applyFill="1" applyBorder="1" applyAlignment="1">
      <alignment wrapText="1"/>
    </xf>
    <xf numFmtId="4" fontId="68" fillId="0" borderId="59" xfId="39" applyNumberFormat="1" applyFont="1" applyFill="1" applyBorder="1" applyProtection="1">
      <alignment horizontal="right" wrapText="1"/>
      <protection/>
    </xf>
    <xf numFmtId="0" fontId="0" fillId="0" borderId="6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70" fillId="0" borderId="59" xfId="39" applyNumberFormat="1" applyFont="1" applyFill="1" applyBorder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4" fontId="70" fillId="0" borderId="34" xfId="39" applyNumberFormat="1" applyFont="1" applyFill="1" applyBorder="1" applyProtection="1">
      <alignment horizontal="right" wrapText="1"/>
      <protection/>
    </xf>
    <xf numFmtId="4" fontId="68" fillId="0" borderId="61" xfId="39" applyNumberFormat="1" applyFont="1" applyFill="1" applyBorder="1" applyProtection="1">
      <alignment horizontal="right" wrapText="1"/>
      <protection/>
    </xf>
    <xf numFmtId="0" fontId="0" fillId="0" borderId="36" xfId="0" applyFont="1" applyFill="1" applyBorder="1" applyAlignment="1">
      <alignment/>
    </xf>
    <xf numFmtId="4" fontId="68" fillId="0" borderId="4" xfId="36" applyNumberFormat="1" applyFont="1" applyFill="1" applyProtection="1">
      <alignment horizontal="right"/>
      <protection/>
    </xf>
    <xf numFmtId="4" fontId="70" fillId="0" borderId="38" xfId="39" applyNumberFormat="1" applyFont="1" applyFill="1" applyBorder="1" applyProtection="1">
      <alignment horizontal="right" wrapText="1"/>
      <protection/>
    </xf>
    <xf numFmtId="4" fontId="70" fillId="0" borderId="23" xfId="39" applyNumberFormat="1" applyFont="1" applyFill="1" applyBorder="1" applyProtection="1">
      <alignment horizontal="right" wrapText="1"/>
      <protection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4" fontId="70" fillId="0" borderId="3" xfId="39" applyNumberFormat="1" applyFont="1" applyFill="1" applyProtection="1">
      <alignment horizontal="right" wrapText="1"/>
      <protection/>
    </xf>
    <xf numFmtId="0" fontId="1" fillId="0" borderId="29" xfId="0" applyFont="1" applyFill="1" applyBorder="1" applyAlignment="1">
      <alignment/>
    </xf>
    <xf numFmtId="4" fontId="68" fillId="0" borderId="63" xfId="39" applyNumberFormat="1" applyFont="1" applyFill="1" applyBorder="1" applyProtection="1">
      <alignment horizontal="right" wrapText="1"/>
      <protection/>
    </xf>
    <xf numFmtId="4" fontId="70" fillId="0" borderId="63" xfId="39" applyNumberFormat="1" applyFont="1" applyFill="1" applyBorder="1" applyProtection="1">
      <alignment horizontal="right" wrapText="1"/>
      <protection/>
    </xf>
    <xf numFmtId="0" fontId="0" fillId="0" borderId="64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179" fontId="0" fillId="0" borderId="23" xfId="68" applyFont="1" applyFill="1" applyBorder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2" fontId="0" fillId="0" borderId="39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31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8" fillId="0" borderId="34" xfId="39" applyNumberFormat="1" applyFont="1" applyFill="1" applyBorder="1" applyProtection="1">
      <alignment horizontal="right" wrapText="1"/>
      <protection/>
    </xf>
    <xf numFmtId="4" fontId="68" fillId="0" borderId="69" xfId="39" applyNumberFormat="1" applyFont="1" applyFill="1" applyBorder="1" applyProtection="1">
      <alignment horizontal="right" wrapText="1"/>
      <protection/>
    </xf>
    <xf numFmtId="4" fontId="68" fillId="0" borderId="69" xfId="39" applyFont="1" applyFill="1" applyBorder="1" applyProtection="1">
      <alignment horizontal="right" wrapText="1"/>
      <protection/>
    </xf>
    <xf numFmtId="4" fontId="0" fillId="0" borderId="15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71" fillId="0" borderId="66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2" fillId="0" borderId="66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1" fillId="0" borderId="7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32" borderId="35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2" fontId="0" fillId="32" borderId="24" xfId="0" applyNumberFormat="1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58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0" fillId="32" borderId="67" xfId="0" applyFont="1" applyFill="1" applyBorder="1" applyAlignment="1">
      <alignment/>
    </xf>
    <xf numFmtId="0" fontId="0" fillId="32" borderId="68" xfId="0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41" xfId="35"/>
    <cellStyle name="xl45" xfId="36"/>
    <cellStyle name="xl50" xfId="37"/>
    <cellStyle name="xl51" xfId="38"/>
    <cellStyle name="xl83" xfId="39"/>
    <cellStyle name="xl84" xfId="40"/>
    <cellStyle name="xl8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Лист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203"/>
      <c r="C2" s="203"/>
      <c r="D2" s="203"/>
      <c r="E2" s="203"/>
      <c r="F2" s="203"/>
      <c r="G2" s="203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204" t="s">
        <v>124</v>
      </c>
      <c r="B4" s="204"/>
      <c r="C4" s="204"/>
      <c r="D4" s="204"/>
      <c r="E4" s="204"/>
      <c r="F4" s="204"/>
      <c r="G4" s="204"/>
    </row>
    <row r="5" spans="1:7" s="49" customFormat="1" ht="18" customHeight="1">
      <c r="A5" s="204" t="s">
        <v>138</v>
      </c>
      <c r="B5" s="204"/>
      <c r="C5" s="204"/>
      <c r="D5" s="204"/>
      <c r="E5" s="204"/>
      <c r="F5" s="204"/>
      <c r="G5" s="204"/>
    </row>
    <row r="6" ht="8.25" customHeight="1"/>
    <row r="7" spans="5:7" ht="11.25" customHeight="1" thickBot="1">
      <c r="E7" s="205" t="s">
        <v>0</v>
      </c>
      <c r="F7" s="205"/>
      <c r="G7" s="205"/>
    </row>
    <row r="8" spans="1:7" s="49" customFormat="1" ht="12.75">
      <c r="A8" s="197" t="s">
        <v>1</v>
      </c>
      <c r="B8" s="197" t="s">
        <v>2</v>
      </c>
      <c r="C8" s="197" t="s">
        <v>86</v>
      </c>
      <c r="D8" s="197" t="s">
        <v>88</v>
      </c>
      <c r="E8" s="208" t="s">
        <v>3</v>
      </c>
      <c r="F8" s="197" t="s">
        <v>87</v>
      </c>
      <c r="G8" s="200" t="s">
        <v>89</v>
      </c>
    </row>
    <row r="9" spans="1:7" s="49" customFormat="1" ht="12.75">
      <c r="A9" s="198"/>
      <c r="B9" s="198"/>
      <c r="C9" s="198"/>
      <c r="D9" s="198"/>
      <c r="E9" s="209"/>
      <c r="F9" s="198"/>
      <c r="G9" s="201"/>
    </row>
    <row r="10" spans="1:10" s="49" customFormat="1" ht="30.75" customHeight="1" thickBot="1">
      <c r="A10" s="198"/>
      <c r="B10" s="199"/>
      <c r="C10" s="199"/>
      <c r="D10" s="199"/>
      <c r="E10" s="210"/>
      <c r="F10" s="199"/>
      <c r="G10" s="202"/>
      <c r="I10" s="51"/>
      <c r="J10" s="51"/>
    </row>
    <row r="11" spans="1:11" ht="16.5" customHeight="1" thickBot="1">
      <c r="A11" s="14" t="s">
        <v>4</v>
      </c>
      <c r="B11" s="15" t="s">
        <v>5</v>
      </c>
      <c r="C11" s="64">
        <f>C16+C17+C18+C19+C20+C21+C22+C23+C24+C25+C26+C27+C28+C14+C12+C15+C13</f>
        <v>243647</v>
      </c>
      <c r="D11" s="65">
        <f>D16+D17+D18+D19+D20+D21+D22+D23+D24+D25+D26+D27+D28+D14+D12+D15+D13</f>
        <v>243647</v>
      </c>
      <c r="E11" s="65">
        <f>E16+E17+E18+E19+E20+E21+E22+E23+E24+E25+E26+E27+E28+E14+E12+E15+E13</f>
        <v>257354</v>
      </c>
      <c r="F11" s="62">
        <f>E11/D11*100</f>
        <v>105.62576186039638</v>
      </c>
      <c r="G11" s="62">
        <f>E11/C11*100</f>
        <v>105.62576186039638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37">
        <v>181280</v>
      </c>
      <c r="D12" s="111">
        <f>C12/12*12</f>
        <v>181280</v>
      </c>
      <c r="E12" s="137">
        <v>196067</v>
      </c>
      <c r="F12" s="112">
        <f aca="true" t="shared" si="0" ref="F12:F43">E12/D12*100</f>
        <v>108.1569947043248</v>
      </c>
      <c r="G12" s="112">
        <f aca="true" t="shared" si="1" ref="G12:G43">E12/C12*100</f>
        <v>108.1569947043248</v>
      </c>
      <c r="I12" s="59"/>
    </row>
    <row r="13" spans="1:9" ht="40.5" customHeight="1">
      <c r="A13" s="19" t="s">
        <v>111</v>
      </c>
      <c r="B13" s="20" t="s">
        <v>112</v>
      </c>
      <c r="C13" s="137">
        <v>15766</v>
      </c>
      <c r="D13" s="111">
        <f>C13/12*12</f>
        <v>15766</v>
      </c>
      <c r="E13" s="137">
        <v>18366</v>
      </c>
      <c r="F13" s="113">
        <f t="shared" si="0"/>
        <v>116.49118355955854</v>
      </c>
      <c r="G13" s="113">
        <f t="shared" si="1"/>
        <v>116.49118355955854</v>
      </c>
      <c r="I13" s="59"/>
    </row>
    <row r="14" spans="1:9" ht="29.25" customHeight="1">
      <c r="A14" s="19" t="s">
        <v>108</v>
      </c>
      <c r="B14" s="21" t="s">
        <v>107</v>
      </c>
      <c r="C14" s="137">
        <v>10418</v>
      </c>
      <c r="D14" s="111">
        <f aca="true" t="shared" si="2" ref="D14:D27">C14/12*12</f>
        <v>10418</v>
      </c>
      <c r="E14" s="137">
        <v>11920</v>
      </c>
      <c r="F14" s="113">
        <f t="shared" si="0"/>
        <v>114.41735457861392</v>
      </c>
      <c r="G14" s="113">
        <f t="shared" si="1"/>
        <v>114.41735457861392</v>
      </c>
      <c r="I14" s="59"/>
    </row>
    <row r="15" spans="1:10" ht="39" customHeight="1">
      <c r="A15" s="22" t="s">
        <v>109</v>
      </c>
      <c r="B15" s="23" t="s">
        <v>110</v>
      </c>
      <c r="C15" s="137">
        <v>1884</v>
      </c>
      <c r="D15" s="111">
        <f t="shared" si="2"/>
        <v>1884</v>
      </c>
      <c r="E15" s="140">
        <v>1390</v>
      </c>
      <c r="F15" s="113">
        <f t="shared" si="0"/>
        <v>73.7791932059448</v>
      </c>
      <c r="G15" s="113">
        <f t="shared" si="1"/>
        <v>73.7791932059448</v>
      </c>
      <c r="I15" s="59"/>
      <c r="J15" s="16"/>
    </row>
    <row r="16" spans="1:9" ht="24.75" customHeight="1">
      <c r="A16" s="6" t="s">
        <v>8</v>
      </c>
      <c r="B16" s="24" t="s">
        <v>9</v>
      </c>
      <c r="C16" s="137">
        <v>0</v>
      </c>
      <c r="D16" s="111">
        <f t="shared" si="2"/>
        <v>0</v>
      </c>
      <c r="E16" s="137">
        <v>16</v>
      </c>
      <c r="F16" s="113">
        <v>0</v>
      </c>
      <c r="G16" s="113">
        <v>0</v>
      </c>
      <c r="I16" s="59"/>
    </row>
    <row r="17" spans="1:9" ht="15" customHeight="1">
      <c r="A17" s="25" t="s">
        <v>10</v>
      </c>
      <c r="B17" s="26" t="s">
        <v>11</v>
      </c>
      <c r="C17" s="137">
        <v>31</v>
      </c>
      <c r="D17" s="111">
        <f t="shared" si="2"/>
        <v>31</v>
      </c>
      <c r="E17" s="114">
        <v>17</v>
      </c>
      <c r="F17" s="113">
        <f t="shared" si="0"/>
        <v>54.83870967741935</v>
      </c>
      <c r="G17" s="113">
        <f t="shared" si="1"/>
        <v>54.83870967741935</v>
      </c>
      <c r="I17" s="59"/>
    </row>
    <row r="18" spans="1:9" ht="18" customHeight="1">
      <c r="A18" s="25" t="s">
        <v>12</v>
      </c>
      <c r="B18" s="26" t="s">
        <v>13</v>
      </c>
      <c r="C18" s="137">
        <v>4217</v>
      </c>
      <c r="D18" s="111">
        <f t="shared" si="2"/>
        <v>4217</v>
      </c>
      <c r="E18" s="137">
        <v>3020</v>
      </c>
      <c r="F18" s="115">
        <f t="shared" si="0"/>
        <v>71.61489210339104</v>
      </c>
      <c r="G18" s="115">
        <f t="shared" si="1"/>
        <v>71.61489210339104</v>
      </c>
      <c r="I18" s="59"/>
    </row>
    <row r="19" spans="1:9" ht="12.75">
      <c r="A19" s="6" t="s">
        <v>14</v>
      </c>
      <c r="B19" s="27" t="s">
        <v>15</v>
      </c>
      <c r="C19" s="137">
        <v>13037</v>
      </c>
      <c r="D19" s="111">
        <f t="shared" si="2"/>
        <v>13037</v>
      </c>
      <c r="E19" s="137">
        <v>8623</v>
      </c>
      <c r="F19" s="115">
        <f t="shared" si="0"/>
        <v>66.14251745033367</v>
      </c>
      <c r="G19" s="115">
        <f t="shared" si="1"/>
        <v>66.14251745033367</v>
      </c>
      <c r="I19" s="59"/>
    </row>
    <row r="20" spans="1:9" ht="12.75">
      <c r="A20" s="6" t="s">
        <v>16</v>
      </c>
      <c r="B20" s="27" t="s">
        <v>17</v>
      </c>
      <c r="C20" s="137">
        <v>1501</v>
      </c>
      <c r="D20" s="111">
        <f t="shared" si="2"/>
        <v>1501</v>
      </c>
      <c r="E20" s="137">
        <v>3163</v>
      </c>
      <c r="F20" s="115">
        <f t="shared" si="0"/>
        <v>210.72618254497004</v>
      </c>
      <c r="G20" s="115">
        <f t="shared" si="1"/>
        <v>210.72618254497004</v>
      </c>
      <c r="I20" s="59"/>
    </row>
    <row r="21" spans="1:9" ht="25.5">
      <c r="A21" s="6" t="s">
        <v>18</v>
      </c>
      <c r="B21" s="26" t="s">
        <v>90</v>
      </c>
      <c r="C21" s="114">
        <v>0</v>
      </c>
      <c r="D21" s="111">
        <f t="shared" si="2"/>
        <v>0</v>
      </c>
      <c r="E21" s="114">
        <v>0</v>
      </c>
      <c r="F21" s="113">
        <v>0</v>
      </c>
      <c r="G21" s="113">
        <v>0</v>
      </c>
      <c r="I21" s="58"/>
    </row>
    <row r="22" spans="1:9" ht="24" customHeight="1">
      <c r="A22" s="9" t="s">
        <v>19</v>
      </c>
      <c r="B22" s="24" t="s">
        <v>91</v>
      </c>
      <c r="C22" s="137">
        <v>8953</v>
      </c>
      <c r="D22" s="111">
        <f t="shared" si="2"/>
        <v>8953</v>
      </c>
      <c r="E22" s="137">
        <v>6828</v>
      </c>
      <c r="F22" s="113">
        <f t="shared" si="0"/>
        <v>76.26493912654976</v>
      </c>
      <c r="G22" s="113">
        <f t="shared" si="1"/>
        <v>76.26493912654976</v>
      </c>
      <c r="I22" s="59"/>
    </row>
    <row r="23" spans="1:9" ht="15" customHeight="1">
      <c r="A23" s="9" t="s">
        <v>20</v>
      </c>
      <c r="B23" s="28" t="s">
        <v>21</v>
      </c>
      <c r="C23" s="137">
        <v>456</v>
      </c>
      <c r="D23" s="111">
        <f t="shared" si="2"/>
        <v>456</v>
      </c>
      <c r="E23" s="114">
        <v>355</v>
      </c>
      <c r="F23" s="115">
        <f t="shared" si="0"/>
        <v>77.85087719298247</v>
      </c>
      <c r="G23" s="115">
        <f t="shared" si="1"/>
        <v>77.85087719298247</v>
      </c>
      <c r="I23" s="59"/>
    </row>
    <row r="24" spans="1:9" ht="25.5">
      <c r="A24" s="6" t="s">
        <v>22</v>
      </c>
      <c r="B24" s="7" t="s">
        <v>23</v>
      </c>
      <c r="C24" s="137">
        <v>1348</v>
      </c>
      <c r="D24" s="111">
        <f t="shared" si="2"/>
        <v>1348</v>
      </c>
      <c r="E24" s="137">
        <v>103</v>
      </c>
      <c r="F24" s="113">
        <f t="shared" si="0"/>
        <v>7.640949554896142</v>
      </c>
      <c r="G24" s="113">
        <f t="shared" si="1"/>
        <v>7.640949554896142</v>
      </c>
      <c r="I24" s="59"/>
    </row>
    <row r="25" spans="1:9" ht="25.5">
      <c r="A25" s="6" t="s">
        <v>24</v>
      </c>
      <c r="B25" s="7" t="s">
        <v>25</v>
      </c>
      <c r="C25" s="137">
        <v>4261</v>
      </c>
      <c r="D25" s="111">
        <f t="shared" si="2"/>
        <v>4261</v>
      </c>
      <c r="E25" s="137">
        <v>4802</v>
      </c>
      <c r="F25" s="113">
        <f t="shared" si="0"/>
        <v>112.69655010560902</v>
      </c>
      <c r="G25" s="113">
        <f t="shared" si="1"/>
        <v>112.69655010560902</v>
      </c>
      <c r="I25" s="59"/>
    </row>
    <row r="26" spans="1:9" ht="12.75">
      <c r="A26" s="29" t="s">
        <v>26</v>
      </c>
      <c r="B26" s="7" t="s">
        <v>27</v>
      </c>
      <c r="C26" s="114">
        <v>0</v>
      </c>
      <c r="D26" s="111">
        <f t="shared" si="2"/>
        <v>0</v>
      </c>
      <c r="E26" s="114">
        <v>0</v>
      </c>
      <c r="F26" s="115">
        <v>0</v>
      </c>
      <c r="G26" s="115">
        <v>0</v>
      </c>
      <c r="I26" s="58"/>
    </row>
    <row r="27" spans="1:9" ht="15.75" customHeight="1">
      <c r="A27" s="6" t="s">
        <v>28</v>
      </c>
      <c r="B27" s="7" t="s">
        <v>29</v>
      </c>
      <c r="C27" s="137">
        <v>495</v>
      </c>
      <c r="D27" s="111">
        <f t="shared" si="2"/>
        <v>495</v>
      </c>
      <c r="E27" s="137">
        <v>2639</v>
      </c>
      <c r="F27" s="113">
        <f t="shared" si="0"/>
        <v>533.1313131313132</v>
      </c>
      <c r="G27" s="113">
        <f t="shared" si="1"/>
        <v>533.1313131313132</v>
      </c>
      <c r="I27" s="59"/>
    </row>
    <row r="28" spans="1:9" ht="13.5" thickBot="1">
      <c r="A28" s="29" t="s">
        <v>30</v>
      </c>
      <c r="B28" s="30" t="s">
        <v>31</v>
      </c>
      <c r="C28" s="116">
        <v>0</v>
      </c>
      <c r="D28" s="111">
        <f>C28/12*4</f>
        <v>0</v>
      </c>
      <c r="E28" s="137">
        <v>45</v>
      </c>
      <c r="F28" s="117">
        <v>0</v>
      </c>
      <c r="G28" s="117">
        <v>0</v>
      </c>
      <c r="I28" s="58"/>
    </row>
    <row r="29" spans="1:9" s="33" customFormat="1" ht="15" customHeight="1" thickBot="1">
      <c r="A29" s="31" t="s">
        <v>32</v>
      </c>
      <c r="B29" s="32" t="s">
        <v>33</v>
      </c>
      <c r="C29" s="66">
        <f>C30</f>
        <v>509763</v>
      </c>
      <c r="D29" s="66">
        <f>D30</f>
        <v>509763</v>
      </c>
      <c r="E29" s="66">
        <f>E30+E41+E40+E38</f>
        <v>486168</v>
      </c>
      <c r="F29" s="52">
        <f t="shared" si="0"/>
        <v>95.3713784641098</v>
      </c>
      <c r="G29" s="53">
        <f t="shared" si="1"/>
        <v>95.3713784641098</v>
      </c>
      <c r="I29" s="60"/>
    </row>
    <row r="30" spans="1:9" ht="28.5" customHeight="1">
      <c r="A30" s="34" t="s">
        <v>34</v>
      </c>
      <c r="B30" s="35" t="s">
        <v>35</v>
      </c>
      <c r="C30" s="111">
        <f>C31+C33+C36+C37+C39</f>
        <v>509763</v>
      </c>
      <c r="D30" s="111">
        <f>D31+D33+D36+D37+D39</f>
        <v>509763</v>
      </c>
      <c r="E30" s="111">
        <f>E31+E33+E36+E37+E39</f>
        <v>493751</v>
      </c>
      <c r="F30" s="118">
        <f t="shared" si="0"/>
        <v>96.85893248431134</v>
      </c>
      <c r="G30" s="118">
        <f t="shared" si="1"/>
        <v>96.85893248431134</v>
      </c>
      <c r="I30" s="61"/>
    </row>
    <row r="31" spans="1:9" ht="28.5">
      <c r="A31" s="8" t="s">
        <v>36</v>
      </c>
      <c r="B31" s="36" t="s">
        <v>92</v>
      </c>
      <c r="C31" s="114">
        <f>C32</f>
        <v>159868</v>
      </c>
      <c r="D31" s="114">
        <f>D32</f>
        <v>159868</v>
      </c>
      <c r="E31" s="114">
        <f>E32</f>
        <v>159868</v>
      </c>
      <c r="F31" s="119">
        <f>F32</f>
        <v>100</v>
      </c>
      <c r="G31" s="119">
        <f>G32</f>
        <v>100</v>
      </c>
      <c r="I31" s="58"/>
    </row>
    <row r="32" spans="1:9" ht="14.25">
      <c r="A32" s="8" t="s">
        <v>94</v>
      </c>
      <c r="B32" s="37" t="s">
        <v>93</v>
      </c>
      <c r="C32" s="137">
        <v>159868</v>
      </c>
      <c r="D32" s="111">
        <f>C32/12*12</f>
        <v>159868</v>
      </c>
      <c r="E32" s="137">
        <v>159868</v>
      </c>
      <c r="F32" s="113">
        <f t="shared" si="0"/>
        <v>100</v>
      </c>
      <c r="G32" s="113">
        <f t="shared" si="1"/>
        <v>100</v>
      </c>
      <c r="I32" s="58"/>
    </row>
    <row r="33" spans="1:9" ht="29.25" customHeight="1">
      <c r="A33" s="9" t="s">
        <v>126</v>
      </c>
      <c r="B33" s="7" t="s">
        <v>95</v>
      </c>
      <c r="C33" s="137">
        <v>51112</v>
      </c>
      <c r="D33" s="111">
        <f aca="true" t="shared" si="3" ref="D33:D40">C33/12*12</f>
        <v>51112</v>
      </c>
      <c r="E33" s="114">
        <v>50987</v>
      </c>
      <c r="F33" s="113">
        <f t="shared" si="0"/>
        <v>99.75543903584285</v>
      </c>
      <c r="G33" s="113">
        <f t="shared" si="1"/>
        <v>99.75543903584285</v>
      </c>
      <c r="H33" s="59"/>
      <c r="I33" s="59"/>
    </row>
    <row r="34" spans="1:9" ht="33.75">
      <c r="A34" s="9" t="s">
        <v>96</v>
      </c>
      <c r="B34" s="38" t="s">
        <v>97</v>
      </c>
      <c r="C34" s="114">
        <v>0</v>
      </c>
      <c r="D34" s="111">
        <f t="shared" si="3"/>
        <v>0</v>
      </c>
      <c r="E34" s="114">
        <v>0</v>
      </c>
      <c r="F34" s="113">
        <v>0</v>
      </c>
      <c r="G34" s="113">
        <v>0</v>
      </c>
      <c r="I34" s="58"/>
    </row>
    <row r="35" spans="1:9" ht="12.75" customHeight="1" hidden="1">
      <c r="A35" s="6"/>
      <c r="B35" s="39"/>
      <c r="C35" s="114"/>
      <c r="D35" s="111">
        <f t="shared" si="3"/>
        <v>0</v>
      </c>
      <c r="E35" s="114"/>
      <c r="F35" s="113" t="e">
        <f t="shared" si="0"/>
        <v>#DIV/0!</v>
      </c>
      <c r="G35" s="113" t="e">
        <f t="shared" si="1"/>
        <v>#DIV/0!</v>
      </c>
      <c r="I35" s="58"/>
    </row>
    <row r="36" spans="1:9" ht="20.25" customHeight="1">
      <c r="A36" s="8" t="s">
        <v>125</v>
      </c>
      <c r="B36" s="39" t="s">
        <v>37</v>
      </c>
      <c r="C36" s="137">
        <v>226709</v>
      </c>
      <c r="D36" s="111">
        <f t="shared" si="3"/>
        <v>226709</v>
      </c>
      <c r="E36" s="140">
        <v>225696</v>
      </c>
      <c r="F36" s="113">
        <f>E36/D36*100</f>
        <v>99.55317168705257</v>
      </c>
      <c r="G36" s="113">
        <f>E36/C36*100</f>
        <v>99.55317168705257</v>
      </c>
      <c r="I36" s="59"/>
    </row>
    <row r="37" spans="1:9" ht="15" customHeight="1">
      <c r="A37" s="10" t="s">
        <v>127</v>
      </c>
      <c r="B37" s="40" t="s">
        <v>38</v>
      </c>
      <c r="C37" s="114">
        <v>57200</v>
      </c>
      <c r="D37" s="111">
        <f t="shared" si="3"/>
        <v>57200</v>
      </c>
      <c r="E37" s="114">
        <v>57200</v>
      </c>
      <c r="F37" s="113">
        <v>0</v>
      </c>
      <c r="G37" s="113">
        <v>0</v>
      </c>
      <c r="I37" s="59"/>
    </row>
    <row r="38" spans="1:9" ht="40.5" customHeight="1">
      <c r="A38" s="141" t="s">
        <v>135</v>
      </c>
      <c r="B38" s="139" t="s">
        <v>136</v>
      </c>
      <c r="C38" s="114">
        <v>0</v>
      </c>
      <c r="D38" s="111">
        <f t="shared" si="3"/>
        <v>0</v>
      </c>
      <c r="E38" s="114">
        <v>2</v>
      </c>
      <c r="F38" s="113">
        <v>0</v>
      </c>
      <c r="G38" s="113">
        <v>0</v>
      </c>
      <c r="I38" s="59"/>
    </row>
    <row r="39" spans="1:7" ht="24.75" customHeight="1">
      <c r="A39" s="11" t="s">
        <v>39</v>
      </c>
      <c r="B39" s="41" t="s">
        <v>98</v>
      </c>
      <c r="C39" s="114">
        <v>14874</v>
      </c>
      <c r="D39" s="111">
        <f t="shared" si="3"/>
        <v>14874</v>
      </c>
      <c r="E39" s="114">
        <v>0</v>
      </c>
      <c r="F39" s="113">
        <v>0</v>
      </c>
      <c r="G39" s="113">
        <v>0</v>
      </c>
    </row>
    <row r="40" spans="1:7" ht="26.25" customHeight="1">
      <c r="A40" s="11" t="s">
        <v>128</v>
      </c>
      <c r="B40" s="42" t="s">
        <v>129</v>
      </c>
      <c r="C40" s="120">
        <v>0</v>
      </c>
      <c r="D40" s="111">
        <f t="shared" si="3"/>
        <v>0</v>
      </c>
      <c r="E40" s="114">
        <v>1202</v>
      </c>
      <c r="F40" s="113">
        <v>0</v>
      </c>
      <c r="G40" s="113">
        <v>0</v>
      </c>
    </row>
    <row r="41" spans="1:7" ht="53.25" customHeight="1" thickBot="1">
      <c r="A41" s="11" t="s">
        <v>131</v>
      </c>
      <c r="B41" s="42" t="s">
        <v>99</v>
      </c>
      <c r="C41" s="121">
        <v>0</v>
      </c>
      <c r="D41" s="122">
        <f>C41/12*4</f>
        <v>0</v>
      </c>
      <c r="E41" s="137">
        <v>-8787</v>
      </c>
      <c r="F41" s="113">
        <v>0</v>
      </c>
      <c r="G41" s="113">
        <v>0</v>
      </c>
    </row>
    <row r="42" spans="1:7" ht="27" customHeight="1" thickBot="1">
      <c r="A42" s="12" t="s">
        <v>40</v>
      </c>
      <c r="B42" s="43" t="s">
        <v>41</v>
      </c>
      <c r="C42" s="63">
        <v>0</v>
      </c>
      <c r="D42" s="50">
        <f>C42/12*1</f>
        <v>0</v>
      </c>
      <c r="E42" s="63">
        <v>0</v>
      </c>
      <c r="F42" s="54">
        <v>0</v>
      </c>
      <c r="G42" s="55">
        <v>0</v>
      </c>
    </row>
    <row r="43" spans="1:10" ht="18" customHeight="1" thickBot="1">
      <c r="A43" s="195" t="s">
        <v>42</v>
      </c>
      <c r="B43" s="196"/>
      <c r="C43" s="67">
        <f>C30+C11</f>
        <v>753410</v>
      </c>
      <c r="D43" s="67">
        <f>D30+D11</f>
        <v>753410</v>
      </c>
      <c r="E43" s="66">
        <f>E29+E11</f>
        <v>743522</v>
      </c>
      <c r="F43" s="56">
        <f t="shared" si="0"/>
        <v>98.68756719448906</v>
      </c>
      <c r="G43" s="57">
        <f t="shared" si="1"/>
        <v>98.68756719448906</v>
      </c>
      <c r="I43" s="16"/>
      <c r="J43" s="16"/>
    </row>
    <row r="44" ht="10.5" customHeight="1">
      <c r="A44" s="44"/>
    </row>
    <row r="45" ht="12.75" hidden="1"/>
    <row r="46" spans="1:2" ht="14.25" customHeight="1">
      <c r="A46" s="206" t="s">
        <v>113</v>
      </c>
      <c r="B46" s="206"/>
    </row>
    <row r="47" spans="1:2" ht="12.75">
      <c r="A47" s="206"/>
      <c r="B47" s="206"/>
    </row>
    <row r="48" spans="1:7" ht="14.25">
      <c r="A48" s="206"/>
      <c r="B48" s="206"/>
      <c r="E48" s="207" t="s">
        <v>123</v>
      </c>
      <c r="F48" s="207"/>
      <c r="G48" s="207"/>
    </row>
    <row r="52" ht="12.75">
      <c r="E52" s="16"/>
    </row>
  </sheetData>
  <sheetProtection/>
  <mergeCells count="14"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11.00390625" style="13" customWidth="1"/>
    <col min="6" max="6" width="1.57421875" style="13" hidden="1" customWidth="1"/>
    <col min="7" max="7" width="9.421875" style="13" customWidth="1"/>
    <col min="8" max="16384" width="9.140625" style="13" customWidth="1"/>
  </cols>
  <sheetData>
    <row r="1" spans="2:7" ht="11.25" customHeight="1">
      <c r="B1" s="68"/>
      <c r="C1" s="211" t="s">
        <v>121</v>
      </c>
      <c r="D1" s="211"/>
      <c r="E1" s="211"/>
      <c r="F1" s="211"/>
      <c r="G1" s="211"/>
    </row>
    <row r="2" spans="2:7" ht="11.25" customHeight="1">
      <c r="B2" s="212"/>
      <c r="C2" s="212"/>
      <c r="D2" s="212"/>
      <c r="E2" s="212"/>
      <c r="F2" s="212"/>
      <c r="G2" s="212"/>
    </row>
    <row r="3" spans="1:7" ht="12.75">
      <c r="A3" s="204" t="s">
        <v>124</v>
      </c>
      <c r="B3" s="204"/>
      <c r="C3" s="204"/>
      <c r="D3" s="204"/>
      <c r="E3" s="204"/>
      <c r="F3" s="204"/>
      <c r="G3" s="204"/>
    </row>
    <row r="4" spans="1:7" ht="12.75">
      <c r="A4" s="213" t="s">
        <v>137</v>
      </c>
      <c r="B4" s="213"/>
      <c r="C4" s="213"/>
      <c r="D4" s="213"/>
      <c r="E4" s="213"/>
      <c r="F4" s="213"/>
      <c r="G4" s="213"/>
    </row>
    <row r="5" spans="5:7" ht="12.75" customHeight="1" thickBot="1">
      <c r="E5" s="214" t="s">
        <v>43</v>
      </c>
      <c r="F5" s="214"/>
      <c r="G5" s="214"/>
    </row>
    <row r="6" spans="1:7" s="173" customFormat="1" ht="57" customHeight="1" thickBot="1">
      <c r="A6" s="69" t="s">
        <v>44</v>
      </c>
      <c r="B6" s="70" t="s">
        <v>45</v>
      </c>
      <c r="C6" s="165" t="s">
        <v>84</v>
      </c>
      <c r="D6" s="171" t="s">
        <v>46</v>
      </c>
      <c r="E6" s="165" t="s">
        <v>47</v>
      </c>
      <c r="F6" s="165" t="s">
        <v>48</v>
      </c>
      <c r="G6" s="172" t="s">
        <v>85</v>
      </c>
    </row>
    <row r="7" spans="1:7" ht="19.5" customHeight="1" thickBot="1">
      <c r="A7" s="71">
        <v>100</v>
      </c>
      <c r="B7" s="72" t="s">
        <v>49</v>
      </c>
      <c r="C7" s="149">
        <f>SUM(C8:C15)</f>
        <v>109285</v>
      </c>
      <c r="D7" s="215"/>
      <c r="E7" s="175">
        <f>SUM(E8:E15)</f>
        <v>83540</v>
      </c>
      <c r="F7" s="174"/>
      <c r="G7" s="147">
        <f aca="true" t="shared" si="0" ref="G7:G59">E7/C7*100</f>
        <v>76.44232968842934</v>
      </c>
    </row>
    <row r="8" spans="1:7" s="177" customFormat="1" ht="12.75" customHeight="1">
      <c r="A8" s="73">
        <v>102</v>
      </c>
      <c r="B8" s="123" t="s">
        <v>82</v>
      </c>
      <c r="C8" s="153">
        <v>2010</v>
      </c>
      <c r="D8" s="143"/>
      <c r="E8" s="192">
        <v>1942</v>
      </c>
      <c r="F8" s="143"/>
      <c r="G8" s="176">
        <f t="shared" si="0"/>
        <v>96.61691542288557</v>
      </c>
    </row>
    <row r="9" spans="1:7" ht="23.25" customHeight="1">
      <c r="A9" s="74">
        <v>103</v>
      </c>
      <c r="B9" s="124" t="s">
        <v>50</v>
      </c>
      <c r="C9" s="144">
        <v>1998</v>
      </c>
      <c r="D9" s="216"/>
      <c r="E9" s="192">
        <v>1949</v>
      </c>
      <c r="F9" s="27"/>
      <c r="G9" s="178">
        <f t="shared" si="0"/>
        <v>97.54754754754755</v>
      </c>
    </row>
    <row r="10" spans="1:7" ht="24" customHeight="1">
      <c r="A10" s="74">
        <v>104</v>
      </c>
      <c r="B10" s="124" t="s">
        <v>83</v>
      </c>
      <c r="C10" s="144">
        <v>42744</v>
      </c>
      <c r="D10" s="216"/>
      <c r="E10" s="192">
        <v>32722</v>
      </c>
      <c r="F10" s="27"/>
      <c r="G10" s="178">
        <f t="shared" si="0"/>
        <v>76.55343440014974</v>
      </c>
    </row>
    <row r="11" spans="1:7" ht="24" customHeight="1">
      <c r="A11" s="75">
        <v>105</v>
      </c>
      <c r="B11" s="125" t="s">
        <v>116</v>
      </c>
      <c r="C11" s="144">
        <v>96</v>
      </c>
      <c r="D11" s="30"/>
      <c r="E11" s="145">
        <v>20</v>
      </c>
      <c r="F11" s="30"/>
      <c r="G11" s="179">
        <f t="shared" si="0"/>
        <v>20.833333333333336</v>
      </c>
    </row>
    <row r="12" spans="1:7" ht="45" customHeight="1">
      <c r="A12" s="75">
        <v>106</v>
      </c>
      <c r="B12" s="126" t="s">
        <v>117</v>
      </c>
      <c r="C12" s="144">
        <v>8447</v>
      </c>
      <c r="D12" s="30"/>
      <c r="E12" s="192">
        <v>7992</v>
      </c>
      <c r="F12" s="30"/>
      <c r="G12" s="179">
        <f t="shared" si="0"/>
        <v>94.61347223866461</v>
      </c>
    </row>
    <row r="13" spans="1:7" ht="18" customHeight="1">
      <c r="A13" s="75">
        <v>107</v>
      </c>
      <c r="B13" s="127" t="s">
        <v>118</v>
      </c>
      <c r="C13" s="145">
        <v>0</v>
      </c>
      <c r="D13" s="30"/>
      <c r="E13" s="145">
        <v>0</v>
      </c>
      <c r="F13" s="30"/>
      <c r="G13" s="179">
        <v>0</v>
      </c>
    </row>
    <row r="14" spans="1:7" ht="16.5" customHeight="1">
      <c r="A14" s="76">
        <v>113</v>
      </c>
      <c r="B14" s="128" t="s">
        <v>52</v>
      </c>
      <c r="C14" s="144">
        <v>53890</v>
      </c>
      <c r="D14" s="27"/>
      <c r="E14" s="192">
        <v>38915</v>
      </c>
      <c r="F14" s="27"/>
      <c r="G14" s="178">
        <f t="shared" si="0"/>
        <v>72.21191315642976</v>
      </c>
    </row>
    <row r="15" spans="1:7" ht="14.25" customHeight="1" thickBot="1">
      <c r="A15" s="77">
        <v>111</v>
      </c>
      <c r="B15" s="129" t="s">
        <v>119</v>
      </c>
      <c r="C15" s="191">
        <v>100</v>
      </c>
      <c r="D15" s="58"/>
      <c r="E15" s="146">
        <v>0</v>
      </c>
      <c r="F15" s="58"/>
      <c r="G15" s="180">
        <f t="shared" si="0"/>
        <v>0</v>
      </c>
    </row>
    <row r="16" spans="1:7" ht="15" customHeight="1" thickBot="1">
      <c r="A16" s="78">
        <v>200</v>
      </c>
      <c r="B16" s="130" t="s">
        <v>114</v>
      </c>
      <c r="C16" s="147">
        <f>C17</f>
        <v>940</v>
      </c>
      <c r="D16" s="219">
        <f>D17</f>
        <v>0</v>
      </c>
      <c r="E16" s="147">
        <f>E17</f>
        <v>940</v>
      </c>
      <c r="F16" s="148"/>
      <c r="G16" s="147">
        <f t="shared" si="0"/>
        <v>100</v>
      </c>
    </row>
    <row r="17" spans="1:7" ht="15" customHeight="1" thickBot="1">
      <c r="A17" s="78">
        <v>203</v>
      </c>
      <c r="B17" s="130" t="s">
        <v>115</v>
      </c>
      <c r="C17" s="144">
        <v>940</v>
      </c>
      <c r="D17" s="148"/>
      <c r="E17" s="192">
        <v>940</v>
      </c>
      <c r="F17" s="148"/>
      <c r="G17" s="147">
        <f>E17/C17*100</f>
        <v>100</v>
      </c>
    </row>
    <row r="18" spans="1:7" ht="23.25" customHeight="1" thickBot="1">
      <c r="A18" s="79">
        <v>300</v>
      </c>
      <c r="B18" s="131" t="s">
        <v>53</v>
      </c>
      <c r="C18" s="149">
        <f>SUM(C19:C21)</f>
        <v>9953</v>
      </c>
      <c r="D18" s="220"/>
      <c r="E18" s="149">
        <f>SUM(E19:E21)</f>
        <v>9615</v>
      </c>
      <c r="F18" s="148"/>
      <c r="G18" s="147">
        <f t="shared" si="0"/>
        <v>96.60403898322114</v>
      </c>
    </row>
    <row r="19" spans="1:7" ht="18" customHeight="1">
      <c r="A19" s="80">
        <v>309</v>
      </c>
      <c r="B19" s="124" t="s">
        <v>132</v>
      </c>
      <c r="C19" s="150">
        <v>434</v>
      </c>
      <c r="D19" s="151"/>
      <c r="E19" s="192">
        <v>434</v>
      </c>
      <c r="F19" s="151"/>
      <c r="G19" s="181">
        <f t="shared" si="0"/>
        <v>100</v>
      </c>
    </row>
    <row r="20" spans="1:7" ht="42" customHeight="1">
      <c r="A20" s="74">
        <v>310</v>
      </c>
      <c r="B20" s="124" t="s">
        <v>133</v>
      </c>
      <c r="C20" s="150">
        <v>8596</v>
      </c>
      <c r="D20" s="216"/>
      <c r="E20" s="192">
        <v>8264</v>
      </c>
      <c r="F20" s="27"/>
      <c r="G20" s="178">
        <f t="shared" si="0"/>
        <v>96.13773848301535</v>
      </c>
    </row>
    <row r="21" spans="1:7" ht="24" customHeight="1" thickBot="1">
      <c r="A21" s="77">
        <v>314</v>
      </c>
      <c r="B21" s="132" t="s">
        <v>100</v>
      </c>
      <c r="C21" s="152">
        <v>923</v>
      </c>
      <c r="D21" s="58"/>
      <c r="E21" s="192">
        <v>917</v>
      </c>
      <c r="F21" s="58"/>
      <c r="G21" s="179">
        <f t="shared" si="0"/>
        <v>99.34994582881906</v>
      </c>
    </row>
    <row r="22" spans="1:7" ht="17.25" customHeight="1" thickBot="1">
      <c r="A22" s="79">
        <v>400</v>
      </c>
      <c r="B22" s="133" t="s">
        <v>54</v>
      </c>
      <c r="C22" s="166">
        <f>SUM(C23:C29)</f>
        <v>66886</v>
      </c>
      <c r="D22" s="220"/>
      <c r="E22" s="158">
        <f>SUM(E23:E29)</f>
        <v>49717</v>
      </c>
      <c r="F22" s="148"/>
      <c r="G22" s="147">
        <f t="shared" si="0"/>
        <v>74.33095117064856</v>
      </c>
    </row>
    <row r="23" spans="1:7" ht="15" customHeight="1">
      <c r="A23" s="81">
        <v>405</v>
      </c>
      <c r="B23" s="82" t="s">
        <v>55</v>
      </c>
      <c r="C23" s="153">
        <v>556</v>
      </c>
      <c r="D23" s="221"/>
      <c r="E23" s="154">
        <v>63</v>
      </c>
      <c r="F23" s="151"/>
      <c r="G23" s="181">
        <f t="shared" si="0"/>
        <v>11.33093525179856</v>
      </c>
    </row>
    <row r="24" spans="1:7" ht="13.5" customHeight="1">
      <c r="A24" s="81">
        <v>406</v>
      </c>
      <c r="B24" s="48" t="s">
        <v>56</v>
      </c>
      <c r="C24" s="155">
        <v>1849</v>
      </c>
      <c r="D24" s="221"/>
      <c r="E24" s="192">
        <v>1004</v>
      </c>
      <c r="F24" s="151"/>
      <c r="G24" s="178">
        <f t="shared" si="0"/>
        <v>54.299621416982156</v>
      </c>
    </row>
    <row r="25" spans="1:7" ht="12" customHeight="1">
      <c r="A25" s="81">
        <v>407</v>
      </c>
      <c r="B25" s="83" t="s">
        <v>57</v>
      </c>
      <c r="C25" s="144">
        <v>201</v>
      </c>
      <c r="D25" s="151"/>
      <c r="E25" s="154">
        <v>4</v>
      </c>
      <c r="F25" s="151"/>
      <c r="G25" s="178">
        <v>0</v>
      </c>
    </row>
    <row r="26" spans="1:7" ht="12.75" customHeight="1">
      <c r="A26" s="84">
        <v>408</v>
      </c>
      <c r="B26" s="85" t="s">
        <v>58</v>
      </c>
      <c r="C26" s="144">
        <v>2000</v>
      </c>
      <c r="D26" s="58"/>
      <c r="E26" s="192">
        <v>2000</v>
      </c>
      <c r="F26" s="58"/>
      <c r="G26" s="178">
        <f t="shared" si="0"/>
        <v>100</v>
      </c>
    </row>
    <row r="27" spans="1:8" ht="12" customHeight="1">
      <c r="A27" s="86">
        <v>409</v>
      </c>
      <c r="B27" s="48" t="s">
        <v>101</v>
      </c>
      <c r="C27" s="144">
        <v>60764</v>
      </c>
      <c r="D27" s="216"/>
      <c r="E27" s="192">
        <v>45160</v>
      </c>
      <c r="F27" s="182"/>
      <c r="G27" s="178">
        <f t="shared" si="0"/>
        <v>74.32032124284116</v>
      </c>
      <c r="H27" s="58"/>
    </row>
    <row r="28" spans="1:8" ht="12" customHeight="1">
      <c r="A28" s="86">
        <v>410</v>
      </c>
      <c r="B28" s="48" t="s">
        <v>102</v>
      </c>
      <c r="C28" s="144">
        <v>570</v>
      </c>
      <c r="D28" s="27"/>
      <c r="E28" s="192">
        <v>570</v>
      </c>
      <c r="F28" s="182"/>
      <c r="G28" s="178">
        <f t="shared" si="0"/>
        <v>100</v>
      </c>
      <c r="H28" s="58"/>
    </row>
    <row r="29" spans="1:7" ht="15.75" customHeight="1" thickBot="1">
      <c r="A29" s="84">
        <v>412</v>
      </c>
      <c r="B29" s="87" t="s">
        <v>59</v>
      </c>
      <c r="C29" s="144">
        <v>946</v>
      </c>
      <c r="D29" s="218"/>
      <c r="E29" s="192">
        <v>916</v>
      </c>
      <c r="F29" s="58"/>
      <c r="G29" s="179">
        <f t="shared" si="0"/>
        <v>96.82875264270614</v>
      </c>
    </row>
    <row r="30" spans="1:7" s="45" customFormat="1" ht="15.75" customHeight="1" thickBot="1">
      <c r="A30" s="88">
        <v>500</v>
      </c>
      <c r="B30" s="89" t="s">
        <v>60</v>
      </c>
      <c r="C30" s="158">
        <f>SUM(C31:C34)</f>
        <v>148045</v>
      </c>
      <c r="D30" s="220"/>
      <c r="E30" s="149">
        <f>SUM(E31:E34)</f>
        <v>116201</v>
      </c>
      <c r="F30" s="148"/>
      <c r="G30" s="147">
        <f t="shared" si="0"/>
        <v>78.49032388800703</v>
      </c>
    </row>
    <row r="31" spans="1:7" ht="15" customHeight="1">
      <c r="A31" s="2">
        <v>501</v>
      </c>
      <c r="B31" s="90" t="s">
        <v>61</v>
      </c>
      <c r="C31" s="150">
        <v>2579</v>
      </c>
      <c r="D31" s="221"/>
      <c r="E31" s="192">
        <v>2549</v>
      </c>
      <c r="F31" s="151"/>
      <c r="G31" s="181">
        <f t="shared" si="0"/>
        <v>98.83675843350136</v>
      </c>
    </row>
    <row r="32" spans="1:7" ht="14.25" customHeight="1">
      <c r="A32" s="3">
        <v>502</v>
      </c>
      <c r="B32" s="91" t="s">
        <v>62</v>
      </c>
      <c r="C32" s="150">
        <v>122710</v>
      </c>
      <c r="D32" s="27"/>
      <c r="E32" s="192">
        <v>92180</v>
      </c>
      <c r="F32" s="27"/>
      <c r="G32" s="178">
        <f t="shared" si="0"/>
        <v>75.12020210251814</v>
      </c>
    </row>
    <row r="33" spans="1:7" ht="15" customHeight="1">
      <c r="A33" s="4">
        <v>503</v>
      </c>
      <c r="B33" s="92" t="s">
        <v>63</v>
      </c>
      <c r="C33" s="150">
        <v>22239</v>
      </c>
      <c r="D33" s="217"/>
      <c r="E33" s="192">
        <v>20968</v>
      </c>
      <c r="F33" s="30"/>
      <c r="G33" s="178">
        <f t="shared" si="0"/>
        <v>94.28481496470165</v>
      </c>
    </row>
    <row r="34" spans="1:7" ht="14.25" customHeight="1" thickBot="1">
      <c r="A34" s="4">
        <v>505</v>
      </c>
      <c r="B34" s="92" t="s">
        <v>64</v>
      </c>
      <c r="C34" s="156">
        <v>517</v>
      </c>
      <c r="D34" s="217"/>
      <c r="E34" s="192">
        <v>504</v>
      </c>
      <c r="F34" s="30"/>
      <c r="G34" s="178">
        <f t="shared" si="0"/>
        <v>97.48549323017409</v>
      </c>
    </row>
    <row r="35" spans="1:7" s="45" customFormat="1" ht="16.5" customHeight="1" thickBot="1">
      <c r="A35" s="88">
        <v>600</v>
      </c>
      <c r="B35" s="89" t="s">
        <v>65</v>
      </c>
      <c r="C35" s="157">
        <v>1355</v>
      </c>
      <c r="D35" s="220"/>
      <c r="E35" s="147">
        <v>1355</v>
      </c>
      <c r="F35" s="148"/>
      <c r="G35" s="147">
        <f t="shared" si="0"/>
        <v>100</v>
      </c>
    </row>
    <row r="36" spans="1:7" s="45" customFormat="1" ht="15" customHeight="1" thickBot="1">
      <c r="A36" s="93">
        <v>700</v>
      </c>
      <c r="B36" s="94" t="s">
        <v>66</v>
      </c>
      <c r="C36" s="146">
        <f>SUM(C37:C41)</f>
        <v>407381</v>
      </c>
      <c r="D36" s="215"/>
      <c r="E36" s="175">
        <f>SUM(E37:E41)</f>
        <v>396465</v>
      </c>
      <c r="F36" s="174"/>
      <c r="G36" s="147">
        <f t="shared" si="0"/>
        <v>97.32044449790246</v>
      </c>
    </row>
    <row r="37" spans="1:7" s="45" customFormat="1" ht="17.25" customHeight="1">
      <c r="A37" s="2">
        <v>701</v>
      </c>
      <c r="B37" s="90" t="s">
        <v>67</v>
      </c>
      <c r="C37" s="144">
        <v>120577</v>
      </c>
      <c r="D37" s="221"/>
      <c r="E37" s="192">
        <v>119332</v>
      </c>
      <c r="F37" s="151"/>
      <c r="G37" s="181">
        <f t="shared" si="0"/>
        <v>98.96746477354719</v>
      </c>
    </row>
    <row r="38" spans="1:7" s="45" customFormat="1" ht="17.25" customHeight="1">
      <c r="A38" s="3">
        <v>702</v>
      </c>
      <c r="B38" s="91" t="s">
        <v>68</v>
      </c>
      <c r="C38" s="142">
        <v>193849</v>
      </c>
      <c r="D38" s="27"/>
      <c r="E38" s="192">
        <v>188075</v>
      </c>
      <c r="F38" s="27"/>
      <c r="G38" s="178">
        <f t="shared" si="0"/>
        <v>97.02139293986556</v>
      </c>
    </row>
    <row r="39" spans="1:7" s="45" customFormat="1" ht="15" customHeight="1">
      <c r="A39" s="3">
        <v>703</v>
      </c>
      <c r="B39" s="91" t="s">
        <v>130</v>
      </c>
      <c r="C39" s="155">
        <v>51077</v>
      </c>
      <c r="D39" s="216"/>
      <c r="E39" s="192">
        <v>50850</v>
      </c>
      <c r="F39" s="27"/>
      <c r="G39" s="178">
        <f t="shared" si="0"/>
        <v>99.55557295847446</v>
      </c>
    </row>
    <row r="40" spans="1:7" s="45" customFormat="1" ht="14.25" customHeight="1">
      <c r="A40" s="3">
        <v>707</v>
      </c>
      <c r="B40" s="95" t="s">
        <v>69</v>
      </c>
      <c r="C40" s="142">
        <v>14821</v>
      </c>
      <c r="D40" s="142">
        <v>14821</v>
      </c>
      <c r="E40" s="142">
        <v>14821</v>
      </c>
      <c r="F40" s="27"/>
      <c r="G40" s="178">
        <f t="shared" si="0"/>
        <v>100</v>
      </c>
    </row>
    <row r="41" spans="1:7" s="45" customFormat="1" ht="15" customHeight="1" thickBot="1">
      <c r="A41" s="4">
        <v>709</v>
      </c>
      <c r="B41" s="96" t="s">
        <v>70</v>
      </c>
      <c r="C41" s="142">
        <v>27057</v>
      </c>
      <c r="D41" s="217"/>
      <c r="E41" s="192">
        <v>23387</v>
      </c>
      <c r="F41" s="30"/>
      <c r="G41" s="179">
        <f t="shared" si="0"/>
        <v>86.43604242894631</v>
      </c>
    </row>
    <row r="42" spans="1:7" s="45" customFormat="1" ht="13.5" customHeight="1" thickBot="1">
      <c r="A42" s="97">
        <v>800</v>
      </c>
      <c r="B42" s="98" t="s">
        <v>71</v>
      </c>
      <c r="C42" s="166">
        <f>SUM(C43:C44)</f>
        <v>59363</v>
      </c>
      <c r="D42" s="220">
        <f>SUM(D43:D44)</f>
        <v>0</v>
      </c>
      <c r="E42" s="158">
        <f>SUM(E43:E44)</f>
        <v>59334</v>
      </c>
      <c r="F42" s="148"/>
      <c r="G42" s="147">
        <f t="shared" si="0"/>
        <v>99.95114802149487</v>
      </c>
    </row>
    <row r="43" spans="1:7" s="45" customFormat="1" ht="14.25" customHeight="1">
      <c r="A43" s="2">
        <v>801</v>
      </c>
      <c r="B43" s="90" t="s">
        <v>72</v>
      </c>
      <c r="C43" s="142">
        <v>56548</v>
      </c>
      <c r="D43" s="221"/>
      <c r="E43" s="192">
        <v>56531</v>
      </c>
      <c r="F43" s="151"/>
      <c r="G43" s="181">
        <f t="shared" si="0"/>
        <v>99.96993704463465</v>
      </c>
    </row>
    <row r="44" spans="1:7" s="45" customFormat="1" ht="15" customHeight="1" thickBot="1">
      <c r="A44" s="4">
        <v>804</v>
      </c>
      <c r="B44" s="92" t="s">
        <v>73</v>
      </c>
      <c r="C44" s="142">
        <v>2815</v>
      </c>
      <c r="D44" s="217"/>
      <c r="E44" s="192">
        <v>2803</v>
      </c>
      <c r="F44" s="30"/>
      <c r="G44" s="179">
        <f t="shared" si="0"/>
        <v>99.57371225577265</v>
      </c>
    </row>
    <row r="45" spans="1:7" s="45" customFormat="1" ht="17.25" customHeight="1" thickBot="1">
      <c r="A45" s="99">
        <v>1000</v>
      </c>
      <c r="B45" s="98" t="s">
        <v>75</v>
      </c>
      <c r="C45" s="166">
        <f>SUM(C47:C49)</f>
        <v>32250</v>
      </c>
      <c r="D45" s="220"/>
      <c r="E45" s="158">
        <f>SUM(E47:E49)</f>
        <v>31542</v>
      </c>
      <c r="F45" s="148"/>
      <c r="G45" s="147">
        <f t="shared" si="0"/>
        <v>97.8046511627907</v>
      </c>
    </row>
    <row r="46" spans="1:7" s="45" customFormat="1" ht="13.5" customHeight="1">
      <c r="A46" s="100">
        <v>1002</v>
      </c>
      <c r="B46" s="101" t="s">
        <v>103</v>
      </c>
      <c r="C46" s="159">
        <v>0</v>
      </c>
      <c r="D46" s="221"/>
      <c r="E46" s="154">
        <v>0</v>
      </c>
      <c r="F46" s="151"/>
      <c r="G46" s="181">
        <v>0</v>
      </c>
    </row>
    <row r="47" spans="1:7" s="183" customFormat="1" ht="12" customHeight="1">
      <c r="A47" s="102">
        <v>1003</v>
      </c>
      <c r="B47" s="95" t="s">
        <v>76</v>
      </c>
      <c r="C47" s="160">
        <v>27717</v>
      </c>
      <c r="D47" s="222"/>
      <c r="E47" s="192">
        <v>27155</v>
      </c>
      <c r="F47" s="39"/>
      <c r="G47" s="178">
        <f t="shared" si="0"/>
        <v>97.97236353140671</v>
      </c>
    </row>
    <row r="48" spans="1:7" s="183" customFormat="1" ht="13.5" customHeight="1">
      <c r="A48" s="138">
        <v>1004</v>
      </c>
      <c r="B48" s="96" t="s">
        <v>134</v>
      </c>
      <c r="C48" s="160">
        <v>2347</v>
      </c>
      <c r="D48" s="223"/>
      <c r="E48" s="192">
        <v>2208</v>
      </c>
      <c r="F48" s="161"/>
      <c r="G48" s="178">
        <f t="shared" si="0"/>
        <v>94.07754580315296</v>
      </c>
    </row>
    <row r="49" spans="1:7" s="45" customFormat="1" ht="13.5" customHeight="1" thickBot="1">
      <c r="A49" s="103">
        <v>1006</v>
      </c>
      <c r="B49" s="104" t="s">
        <v>77</v>
      </c>
      <c r="C49" s="160">
        <v>2186</v>
      </c>
      <c r="D49" s="224"/>
      <c r="E49" s="192">
        <v>2179</v>
      </c>
      <c r="F49" s="184"/>
      <c r="G49" s="178">
        <f t="shared" si="0"/>
        <v>99.67978042086003</v>
      </c>
    </row>
    <row r="50" spans="1:7" ht="13.5" customHeight="1" hidden="1">
      <c r="A50" s="105">
        <v>1101</v>
      </c>
      <c r="B50" s="106" t="s">
        <v>78</v>
      </c>
      <c r="C50" s="167"/>
      <c r="D50" s="225"/>
      <c r="E50" s="186"/>
      <c r="F50" s="185"/>
      <c r="G50" s="178" t="e">
        <f t="shared" si="0"/>
        <v>#DIV/0!</v>
      </c>
    </row>
    <row r="51" spans="1:7" ht="13.5" customHeight="1" hidden="1">
      <c r="A51" s="102">
        <v>1102</v>
      </c>
      <c r="B51" s="95" t="s">
        <v>79</v>
      </c>
      <c r="C51" s="168"/>
      <c r="D51" s="216"/>
      <c r="E51" s="187"/>
      <c r="F51" s="27"/>
      <c r="G51" s="178" t="e">
        <f t="shared" si="0"/>
        <v>#DIV/0!</v>
      </c>
    </row>
    <row r="52" spans="1:7" ht="14.25" customHeight="1" hidden="1">
      <c r="A52" s="102">
        <v>1103</v>
      </c>
      <c r="B52" s="95" t="s">
        <v>80</v>
      </c>
      <c r="C52" s="168"/>
      <c r="D52" s="216"/>
      <c r="E52" s="187"/>
      <c r="F52" s="27"/>
      <c r="G52" s="178" t="e">
        <f t="shared" si="0"/>
        <v>#DIV/0!</v>
      </c>
    </row>
    <row r="53" spans="1:7" ht="13.5" customHeight="1" hidden="1">
      <c r="A53" s="107">
        <v>1104</v>
      </c>
      <c r="B53" s="87" t="s">
        <v>81</v>
      </c>
      <c r="C53" s="169"/>
      <c r="D53" s="218"/>
      <c r="E53" s="188"/>
      <c r="F53" s="58"/>
      <c r="G53" s="179" t="e">
        <f t="shared" si="0"/>
        <v>#DIV/0!</v>
      </c>
    </row>
    <row r="54" spans="1:7" ht="13.5" customHeight="1" thickBot="1">
      <c r="A54" s="99">
        <v>1100</v>
      </c>
      <c r="B54" s="98" t="s">
        <v>74</v>
      </c>
      <c r="C54" s="166">
        <f>SUM(C55:C56)</f>
        <v>12390</v>
      </c>
      <c r="D54" s="220"/>
      <c r="E54" s="149">
        <f>SUM(E55:E56)</f>
        <v>12265</v>
      </c>
      <c r="F54" s="189"/>
      <c r="G54" s="147">
        <f t="shared" si="0"/>
        <v>98.9911218724778</v>
      </c>
    </row>
    <row r="55" spans="1:7" ht="13.5" customHeight="1">
      <c r="A55" s="108">
        <v>1102</v>
      </c>
      <c r="B55" s="106" t="s">
        <v>104</v>
      </c>
      <c r="C55" s="162">
        <v>9731</v>
      </c>
      <c r="D55" s="216"/>
      <c r="E55" s="192">
        <v>9621</v>
      </c>
      <c r="F55" s="182"/>
      <c r="G55" s="178">
        <f t="shared" si="0"/>
        <v>98.86959202548556</v>
      </c>
    </row>
    <row r="56" spans="1:7" ht="13.5" customHeight="1">
      <c r="A56" s="108">
        <v>1105</v>
      </c>
      <c r="B56" s="134" t="s">
        <v>120</v>
      </c>
      <c r="C56" s="142">
        <v>2659</v>
      </c>
      <c r="D56" s="216"/>
      <c r="E56" s="192">
        <v>2644</v>
      </c>
      <c r="F56" s="182"/>
      <c r="G56" s="178">
        <f t="shared" si="0"/>
        <v>99.43587814968033</v>
      </c>
    </row>
    <row r="57" spans="1:7" ht="13.5" customHeight="1">
      <c r="A57" s="109">
        <v>1200</v>
      </c>
      <c r="B57" s="135" t="s">
        <v>105</v>
      </c>
      <c r="C57" s="163">
        <v>2353</v>
      </c>
      <c r="D57" s="27"/>
      <c r="E57" s="193">
        <v>2353</v>
      </c>
      <c r="F57" s="182"/>
      <c r="G57" s="178">
        <f t="shared" si="0"/>
        <v>100</v>
      </c>
    </row>
    <row r="58" spans="1:7" ht="13.5" customHeight="1" thickBot="1">
      <c r="A58" s="110">
        <v>1300</v>
      </c>
      <c r="B58" s="136" t="s">
        <v>51</v>
      </c>
      <c r="C58" s="163">
        <v>474</v>
      </c>
      <c r="D58" s="217"/>
      <c r="E58" s="164">
        <v>2</v>
      </c>
      <c r="F58" s="190"/>
      <c r="G58" s="179">
        <f t="shared" si="0"/>
        <v>0.42194092827004215</v>
      </c>
    </row>
    <row r="59" spans="1:7" ht="16.5" customHeight="1" thickBot="1">
      <c r="A59" s="1"/>
      <c r="B59" s="5" t="s">
        <v>106</v>
      </c>
      <c r="C59" s="170">
        <f>C58+C57+C54+C45+C42+C36+C35+C30+C22+C18+C16+C7</f>
        <v>850675</v>
      </c>
      <c r="D59" s="220"/>
      <c r="E59" s="194">
        <f>E58+E57+E54+E45+E42+E36+E35+E30+E22+E18+E16+E7</f>
        <v>763329</v>
      </c>
      <c r="F59" s="189"/>
      <c r="G59" s="147">
        <f t="shared" si="0"/>
        <v>89.73215387780293</v>
      </c>
    </row>
    <row r="60" ht="9.75" customHeight="1"/>
    <row r="61" spans="1:2" ht="14.25" customHeight="1">
      <c r="A61" s="206" t="s">
        <v>113</v>
      </c>
      <c r="B61" s="206"/>
    </row>
    <row r="62" spans="1:2" ht="12.75">
      <c r="A62" s="206"/>
      <c r="B62" s="206"/>
    </row>
    <row r="63" spans="1:7" ht="14.25">
      <c r="A63" s="206"/>
      <c r="B63" s="206"/>
      <c r="E63" s="207" t="s">
        <v>123</v>
      </c>
      <c r="F63" s="207"/>
      <c r="G63" s="207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2023-01-23T11:01:17Z</cp:lastPrinted>
  <dcterms:created xsi:type="dcterms:W3CDTF">1996-10-08T23:32:33Z</dcterms:created>
  <dcterms:modified xsi:type="dcterms:W3CDTF">2023-01-23T11:01:24Z</dcterms:modified>
  <cp:category/>
  <cp:version/>
  <cp:contentType/>
  <cp:contentStatus/>
</cp:coreProperties>
</file>