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бмен 3kab\Постановления\2023\Программа до 2025\апрель 2023\"/>
    </mc:Choice>
  </mc:AlternateContent>
  <bookViews>
    <workbookView xWindow="0" yWindow="0" windowWidth="28800" windowHeight="1302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C55" i="1" l="1"/>
  <c r="C54" i="1"/>
  <c r="C53" i="1"/>
  <c r="G34" i="1" l="1"/>
  <c r="G33" i="1"/>
  <c r="G13" i="1" s="1"/>
  <c r="D17" i="1" l="1"/>
  <c r="D16" i="1"/>
  <c r="C14" i="1"/>
  <c r="O34" i="1"/>
  <c r="O33" i="1"/>
  <c r="N34" i="1"/>
  <c r="N33" i="1"/>
  <c r="N32" i="1" s="1"/>
  <c r="M34" i="1"/>
  <c r="M33" i="1"/>
  <c r="M32" i="1" s="1"/>
  <c r="L34" i="1"/>
  <c r="L33" i="1"/>
  <c r="L32" i="1" s="1"/>
  <c r="K34" i="1"/>
  <c r="K33" i="1"/>
  <c r="K32" i="1" s="1"/>
  <c r="J34" i="1"/>
  <c r="J33" i="1"/>
  <c r="I34" i="1"/>
  <c r="I32" i="1" s="1"/>
  <c r="I33" i="1"/>
  <c r="H34" i="1"/>
  <c r="H33" i="1"/>
  <c r="G32" i="1"/>
  <c r="F34" i="1"/>
  <c r="F33" i="1"/>
  <c r="F32" i="1" s="1"/>
  <c r="H32" i="1"/>
  <c r="E34" i="1"/>
  <c r="E14" i="1" s="1"/>
  <c r="E33" i="1"/>
  <c r="E13" i="1" s="1"/>
  <c r="D34" i="1"/>
  <c r="D33" i="1"/>
  <c r="D32" i="1" s="1"/>
  <c r="D14" i="1"/>
  <c r="C34" i="1"/>
  <c r="O27" i="1"/>
  <c r="O26" i="1" s="1"/>
  <c r="N27" i="1"/>
  <c r="N26" i="1" s="1"/>
  <c r="M26" i="1"/>
  <c r="M27" i="1"/>
  <c r="L26" i="1"/>
  <c r="L27" i="1"/>
  <c r="K26" i="1"/>
  <c r="K27" i="1"/>
  <c r="J26" i="1"/>
  <c r="J27" i="1"/>
  <c r="I26" i="1"/>
  <c r="I27" i="1"/>
  <c r="I13" i="1" s="1"/>
  <c r="H26" i="1"/>
  <c r="H27" i="1"/>
  <c r="G26" i="1"/>
  <c r="G27" i="1"/>
  <c r="F26" i="1"/>
  <c r="F27" i="1"/>
  <c r="E26" i="1"/>
  <c r="E27" i="1"/>
  <c r="D27" i="1"/>
  <c r="D26" i="1"/>
  <c r="O17" i="1"/>
  <c r="O16" i="1" s="1"/>
  <c r="N17" i="1"/>
  <c r="N16" i="1" s="1"/>
  <c r="M17" i="1"/>
  <c r="M16" i="1" s="1"/>
  <c r="L17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O14" i="1"/>
  <c r="N14" i="1"/>
  <c r="M14" i="1"/>
  <c r="L14" i="1"/>
  <c r="K14" i="1"/>
  <c r="J14" i="1"/>
  <c r="H14" i="1"/>
  <c r="H13" i="1"/>
  <c r="H12" i="1" s="1"/>
  <c r="G14" i="1"/>
  <c r="F1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3" i="1" s="1"/>
  <c r="C32" i="1" s="1"/>
  <c r="C39" i="1"/>
  <c r="C38" i="1"/>
  <c r="C37" i="1"/>
  <c r="C36" i="1"/>
  <c r="C35" i="1"/>
  <c r="C30" i="1"/>
  <c r="C29" i="1"/>
  <c r="C28" i="1"/>
  <c r="C24" i="1"/>
  <c r="C23" i="1"/>
  <c r="C22" i="1"/>
  <c r="C21" i="1"/>
  <c r="C20" i="1"/>
  <c r="C19" i="1"/>
  <c r="C18" i="1"/>
  <c r="C27" i="1" l="1"/>
  <c r="C26" i="1" s="1"/>
  <c r="M13" i="1"/>
  <c r="M12" i="1" s="1"/>
  <c r="N13" i="1"/>
  <c r="O13" i="1"/>
  <c r="O12" i="1" s="1"/>
  <c r="J13" i="1"/>
  <c r="J12" i="1" s="1"/>
  <c r="E32" i="1"/>
  <c r="J32" i="1"/>
  <c r="L13" i="1"/>
  <c r="L12" i="1" s="1"/>
  <c r="D13" i="1"/>
  <c r="D12" i="1" s="1"/>
  <c r="K13" i="1"/>
  <c r="L16" i="1"/>
  <c r="O32" i="1"/>
  <c r="C17" i="1"/>
  <c r="C16" i="1" s="1"/>
  <c r="I14" i="1"/>
  <c r="I12" i="1"/>
  <c r="F13" i="1"/>
  <c r="F12" i="1" s="1"/>
  <c r="E12" i="1"/>
  <c r="G12" i="1"/>
  <c r="K12" i="1"/>
  <c r="C13" i="1" l="1"/>
  <c r="C12" i="1" s="1"/>
</calcChain>
</file>

<file path=xl/sharedStrings.xml><?xml version="1.0" encoding="utf-8"?>
<sst xmlns="http://schemas.openxmlformats.org/spreadsheetml/2006/main" count="68" uniqueCount="46">
  <si>
    <t xml:space="preserve">Объем расходов на выполнение мероприятия за счет всех источников ресурсного обеспечения, тыс. рублей
</t>
  </si>
  <si>
    <t>Наименование мероприятия/
Источники расходов на финансирование</t>
  </si>
  <si>
    <t>№             п/п</t>
  </si>
  <si>
    <t>Номер целевых показателей</t>
  </si>
  <si>
    <t>всего</t>
  </si>
  <si>
    <t>местный бюджет</t>
  </si>
  <si>
    <t>областной бюджет</t>
  </si>
  <si>
    <t>х</t>
  </si>
  <si>
    <t>ВСЕГО ПО МУНИЦИПАЛЬНОЙ
ПРОГРАММЕ, В ТОМ ЧИСЛЕ</t>
  </si>
  <si>
    <t>Всего по подпрограмме 1, в том числе</t>
  </si>
  <si>
    <t>Мероприятие 1. Проведение технической инвентаризации объектов, оформление технических и кадастровых паспортов, регистрация права муниципальной собственности</t>
  </si>
  <si>
    <t>Мероприятие 2. Проведение рыночной оценки стоимости имущества</t>
  </si>
  <si>
    <t>3, 7</t>
  </si>
  <si>
    <t>Мероприятие 3.
Погашение кредиторской задолженности прошлых лет</t>
  </si>
  <si>
    <t>Мероприятие 4.
Расходы на содержание имущества</t>
  </si>
  <si>
    <t>Мероприятие 5.
Проведение работ по подготовке проектов реконструкции и перепланировке нежилых помещений</t>
  </si>
  <si>
    <t>Мероприятие 6.       Подготовка лесохозяйственных регламентов на городские леса (Махонин мыс, Кедровая роща)</t>
  </si>
  <si>
    <t>Мероприятие 7. Переселение граждан из жилых помещений, признанных непригодными для проживания</t>
  </si>
  <si>
    <t>Всего по подпрограмме 2, в том числе:</t>
  </si>
  <si>
    <t>Мероприятие 5.
Проведение кадастровых работ (проведение межевания земельных участков, постановка на государственный кадастровый учет)</t>
  </si>
  <si>
    <t xml:space="preserve">Мероприятие 6. Проведение работ по независимой оценке права аренды, собственности на земельные участки, предоставляемые под строительство на торгах </t>
  </si>
  <si>
    <t>Мероприятие 7. Проведение работ по формированию земельных участков, предоставляемых в собственность льготным категориям граждан</t>
  </si>
  <si>
    <t>Подпрограмма 3. «Развитие градостроительной деятельности на территории городского округа Нижняя Салда до 2025 года»</t>
  </si>
  <si>
    <t>Всего по подпрограмме 3, в том числе:</t>
  </si>
  <si>
    <t>Местный бюджет</t>
  </si>
  <si>
    <t>Областной бюджет</t>
  </si>
  <si>
    <t>Мероприятие 8.
Разработка проекта генеральных планов населенных пунктов Встреча и Шайтанский Рудник, установка границ населенных пунктов ГО</t>
  </si>
  <si>
    <t>Мероприятие 9. 
Разработка документов территориального планирования и градостроительного зонирования</t>
  </si>
  <si>
    <t>Мероприятие 10.
Приобретение базовой программы ведения информационной системы градостроительной деятельности</t>
  </si>
  <si>
    <t>Мероприятие 11.
Разработка проектов планировки и проектов межевания застроенной территории</t>
  </si>
  <si>
    <t>12, 17</t>
  </si>
  <si>
    <t>Мероприятие 12.
Установка границ населенных пунктов городского округа</t>
  </si>
  <si>
    <t>Мероприятие 13. Проведение работ по расширению границ
 с. Медведево, проведение межевания и создание карты-плана территории</t>
  </si>
  <si>
    <t>Мероприятие 14. Проектирование ИСОГД
(Информационных Систем Обеспечения Градостроительной Деятельности)</t>
  </si>
  <si>
    <t>Мероприятие 15. 
Внесение изменений в документы территориального планирования городского округа Нижняя Салда Свердловской области в целях перехода к цифровой (векторной) модели пространственных данных</t>
  </si>
  <si>
    <t>Мероприятие 16. Подготовка проекта внесения изменений в Правила землепользования и застройки города Нижняя Салда</t>
  </si>
  <si>
    <t>Мероприятие 17.
Разработка проекта планировки и проекта межевания   для ИЖС и других территорий</t>
  </si>
  <si>
    <t>Мероприятие 18.
Проведение землеустроительных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</si>
  <si>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Мероприятие 19.
Выполнение топографической основы</t>
  </si>
  <si>
    <t>Мероприятие 20.
Установление охранной зоны объекта культурного наследия</t>
  </si>
  <si>
    <t>Мероприятие 21.         Расходы, связанные  с организацией и проведением публичных слушаний</t>
  </si>
  <si>
    <t>Мероприятие 22. Разработка схем границ прилегающих территорий</t>
  </si>
  <si>
    <t>ПЛАН МЕРОПРИЯТИЙ ПО ВЫПОЛНЕНИЮ МУНИЦИПАЛЬНОЙ ПРОГРАММЫ
«Повышение эффективности управления муниципальной собственностью 
городского округа Нижняя Салда до 2025 года»</t>
  </si>
  <si>
    <t>Подпрограмма 1 "Подпрограмма управления муниципальной собственностью и приватизации муниципального имущества городского округа Нижня Салда до 2025 года</t>
  </si>
  <si>
    <t>Подпрограмма 2 «Актуализация сведений государственного кадастра недвижимости в городском округе Нижняя Салда»</t>
  </si>
  <si>
    <t>Приложение № 2
к постановлению администрации 
городского округа Нижняя Салда 
от ______________ № _____
Приложение № 2
к муниципальной программе «Повышение эффективности управления муниципальной собственностью городского округа Нижняя Салда до 2025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</si>
</sst>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9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13" zoomScale="178" zoomScaleNormal="178" workbookViewId="0">
      <selection activeCell="C5" sqref="C5:M7"/>
    </sheetView>
  </sheetViews>
  <sheetFormatPr defaultRowHeight="15"/>
  <cols>
    <col min="1" max="1" width="4.7109375" style="1" customWidth="1"/>
    <col min="2" max="2" width="21.140625" style="1" customWidth="1"/>
    <col min="3" max="3" width="10.5703125" customWidth="1"/>
    <col min="4" max="4" width="6.85546875" customWidth="1"/>
    <col min="5" max="5" width="8" customWidth="1"/>
    <col min="6" max="7" width="8.140625" customWidth="1"/>
    <col min="8" max="8" width="8.28515625" customWidth="1"/>
    <col min="9" max="9" width="8.42578125" customWidth="1"/>
    <col min="10" max="10" width="8.28515625" customWidth="1"/>
    <col min="11" max="11" width="8.42578125" customWidth="1"/>
    <col min="12" max="12" width="9.7109375" customWidth="1"/>
    <col min="13" max="13" width="8" customWidth="1"/>
    <col min="14" max="14" width="7.85546875" customWidth="1"/>
    <col min="16" max="16" width="7.5703125" customWidth="1"/>
  </cols>
  <sheetData>
    <row r="1" spans="1:16" ht="15" customHeight="1">
      <c r="A1" s="2"/>
      <c r="B1" s="2"/>
      <c r="C1" s="3"/>
      <c r="D1" s="3"/>
      <c r="E1" s="3"/>
      <c r="F1" s="3"/>
      <c r="G1" s="3"/>
      <c r="H1" s="3"/>
      <c r="I1" s="3"/>
      <c r="J1" s="24" t="s">
        <v>45</v>
      </c>
      <c r="K1" s="24"/>
      <c r="L1" s="24"/>
      <c r="M1" s="24"/>
      <c r="N1" s="24"/>
      <c r="O1" s="24"/>
      <c r="P1" s="24"/>
    </row>
    <row r="2" spans="1:16">
      <c r="A2" s="2"/>
      <c r="B2" s="2"/>
      <c r="C2" s="3"/>
      <c r="D2" s="3"/>
      <c r="E2" s="3"/>
      <c r="F2" s="3"/>
      <c r="G2" s="3"/>
      <c r="H2" s="3"/>
      <c r="I2" s="3"/>
      <c r="J2" s="24"/>
      <c r="K2" s="24"/>
      <c r="L2" s="24"/>
      <c r="M2" s="24"/>
      <c r="N2" s="24"/>
      <c r="O2" s="24"/>
      <c r="P2" s="24"/>
    </row>
    <row r="3" spans="1:16" ht="105.75" customHeight="1">
      <c r="A3" s="2"/>
      <c r="B3" s="2"/>
      <c r="C3" s="3"/>
      <c r="D3" s="3"/>
      <c r="E3" s="3"/>
      <c r="F3" s="3"/>
      <c r="G3" s="3"/>
      <c r="H3" s="3"/>
      <c r="I3" s="3"/>
      <c r="J3" s="24"/>
      <c r="K3" s="24"/>
      <c r="L3" s="24"/>
      <c r="M3" s="24"/>
      <c r="N3" s="24"/>
      <c r="O3" s="24"/>
      <c r="P3" s="24"/>
    </row>
    <row r="4" spans="1:16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2"/>
      <c r="B5" s="2"/>
      <c r="C5" s="25" t="s">
        <v>42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3"/>
      <c r="O5" s="3"/>
      <c r="P5" s="3"/>
    </row>
    <row r="6" spans="1:16">
      <c r="A6" s="2"/>
      <c r="B6" s="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"/>
      <c r="O6" s="3"/>
      <c r="P6" s="3"/>
    </row>
    <row r="7" spans="1:16" ht="30" customHeight="1">
      <c r="A7" s="2"/>
      <c r="B7" s="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"/>
      <c r="O7" s="3"/>
      <c r="P7" s="3"/>
    </row>
    <row r="8" spans="1:16" ht="48.75" customHeight="1">
      <c r="A8" s="29" t="s">
        <v>2</v>
      </c>
      <c r="B8" s="29" t="s">
        <v>1</v>
      </c>
      <c r="C8" s="27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 t="s">
        <v>3</v>
      </c>
    </row>
    <row r="9" spans="1:16" ht="11.25" hidden="1" customHeight="1">
      <c r="A9" s="30"/>
      <c r="B9" s="30"/>
      <c r="C9" s="4" t="s">
        <v>4</v>
      </c>
      <c r="D9" s="5">
        <v>2014</v>
      </c>
      <c r="E9" s="5">
        <v>2015</v>
      </c>
      <c r="F9" s="5">
        <v>2016</v>
      </c>
      <c r="G9" s="5">
        <v>2017</v>
      </c>
      <c r="H9" s="5">
        <v>2018</v>
      </c>
      <c r="I9" s="5">
        <v>2019</v>
      </c>
      <c r="J9" s="5">
        <v>2020</v>
      </c>
      <c r="K9" s="5">
        <v>2021</v>
      </c>
      <c r="L9" s="5">
        <v>2022</v>
      </c>
      <c r="M9" s="5">
        <v>2023</v>
      </c>
      <c r="N9" s="5">
        <v>2024</v>
      </c>
      <c r="O9" s="5">
        <v>2025</v>
      </c>
      <c r="P9" s="30"/>
    </row>
    <row r="10" spans="1:16" ht="11.25" customHeight="1">
      <c r="A10" s="31"/>
      <c r="B10" s="31"/>
      <c r="C10" s="4" t="s">
        <v>4</v>
      </c>
      <c r="D10" s="5">
        <v>2014</v>
      </c>
      <c r="E10" s="5">
        <v>2015</v>
      </c>
      <c r="F10" s="5">
        <v>2016</v>
      </c>
      <c r="G10" s="5">
        <v>2017</v>
      </c>
      <c r="H10" s="5">
        <v>2018</v>
      </c>
      <c r="I10" s="5">
        <v>2019</v>
      </c>
      <c r="J10" s="5">
        <v>2020</v>
      </c>
      <c r="K10" s="5">
        <v>2021</v>
      </c>
      <c r="L10" s="5">
        <v>2022</v>
      </c>
      <c r="M10" s="5">
        <v>2023</v>
      </c>
      <c r="N10" s="5">
        <v>2024</v>
      </c>
      <c r="O10" s="5">
        <v>2025</v>
      </c>
      <c r="P10" s="31"/>
    </row>
    <row r="11" spans="1:16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48.75" customHeight="1">
      <c r="A12" s="6">
        <v>1</v>
      </c>
      <c r="B12" s="7" t="s">
        <v>8</v>
      </c>
      <c r="C12" s="8">
        <f>C13+C14</f>
        <v>35561.870889999998</v>
      </c>
      <c r="D12" s="9">
        <f>D13+D14</f>
        <v>646.16100000000006</v>
      </c>
      <c r="E12" s="9">
        <f t="shared" ref="E12:O12" si="0">E13+E14</f>
        <v>2295.607</v>
      </c>
      <c r="F12" s="9">
        <f t="shared" si="0"/>
        <v>3106.277</v>
      </c>
      <c r="G12" s="9">
        <f t="shared" si="0"/>
        <v>3078.078</v>
      </c>
      <c r="H12" s="9">
        <f t="shared" si="0"/>
        <v>2305.8069999999998</v>
      </c>
      <c r="I12" s="9">
        <f t="shared" si="0"/>
        <v>3375.92</v>
      </c>
      <c r="J12" s="9">
        <f t="shared" si="0"/>
        <v>9475.6350000000002</v>
      </c>
      <c r="K12" s="9">
        <f t="shared" si="0"/>
        <v>2113.1890000000003</v>
      </c>
      <c r="L12" s="8">
        <f t="shared" si="0"/>
        <v>2086.03989</v>
      </c>
      <c r="M12" s="9">
        <f t="shared" si="0"/>
        <v>2826.1529999999998</v>
      </c>
      <c r="N12" s="10">
        <f>N13+N14</f>
        <v>1335.7190000000001</v>
      </c>
      <c r="O12" s="9">
        <f t="shared" si="0"/>
        <v>2917.2849999999999</v>
      </c>
      <c r="P12" s="6" t="s">
        <v>7</v>
      </c>
    </row>
    <row r="13" spans="1:16">
      <c r="A13" s="6">
        <v>2</v>
      </c>
      <c r="B13" s="6" t="s">
        <v>5</v>
      </c>
      <c r="C13" s="8">
        <f>D13+E13+F13+G13+H13+I13+J13+K13+L13+M13+N13+O13</f>
        <v>34222.670890000001</v>
      </c>
      <c r="D13" s="9">
        <f t="shared" ref="D13:O13" si="1">D17+D27+D33</f>
        <v>646.16100000000006</v>
      </c>
      <c r="E13" s="9">
        <f t="shared" si="1"/>
        <v>2295.607</v>
      </c>
      <c r="F13" s="9">
        <f t="shared" si="1"/>
        <v>3043.4769999999999</v>
      </c>
      <c r="G13" s="9">
        <f>G17+G27+G33</f>
        <v>2878.078</v>
      </c>
      <c r="H13" s="9">
        <f t="shared" si="1"/>
        <v>2305.8069999999998</v>
      </c>
      <c r="I13" s="9">
        <f t="shared" si="1"/>
        <v>3244.52</v>
      </c>
      <c r="J13" s="9">
        <f t="shared" si="1"/>
        <v>8530.6350000000002</v>
      </c>
      <c r="K13" s="9">
        <f t="shared" si="1"/>
        <v>2113.1890000000003</v>
      </c>
      <c r="L13" s="8">
        <f t="shared" si="1"/>
        <v>2086.03989</v>
      </c>
      <c r="M13" s="9">
        <f t="shared" si="1"/>
        <v>2826.1529999999998</v>
      </c>
      <c r="N13" s="10">
        <f t="shared" si="1"/>
        <v>1335.7190000000001</v>
      </c>
      <c r="O13" s="9">
        <f t="shared" si="1"/>
        <v>2917.2849999999999</v>
      </c>
      <c r="P13" s="6" t="s">
        <v>7</v>
      </c>
    </row>
    <row r="14" spans="1:16">
      <c r="A14" s="6">
        <v>3</v>
      </c>
      <c r="B14" s="6" t="s">
        <v>6</v>
      </c>
      <c r="C14" s="9">
        <f>D14+E14+F14+G14+H14+I14+J14+K14+L14+M14+N14+O14</f>
        <v>1339.2</v>
      </c>
      <c r="D14" s="9">
        <f t="shared" ref="D14:O14" si="2">D34</f>
        <v>0</v>
      </c>
      <c r="E14" s="9">
        <f t="shared" si="2"/>
        <v>0</v>
      </c>
      <c r="F14" s="9">
        <f t="shared" si="2"/>
        <v>62.8</v>
      </c>
      <c r="G14" s="9">
        <f t="shared" si="2"/>
        <v>200</v>
      </c>
      <c r="H14" s="9">
        <f t="shared" si="2"/>
        <v>0</v>
      </c>
      <c r="I14" s="9">
        <f t="shared" si="2"/>
        <v>131.4</v>
      </c>
      <c r="J14" s="9">
        <f t="shared" si="2"/>
        <v>945</v>
      </c>
      <c r="K14" s="9">
        <f t="shared" si="2"/>
        <v>0</v>
      </c>
      <c r="L14" s="9">
        <f t="shared" si="2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6" t="s">
        <v>7</v>
      </c>
    </row>
    <row r="15" spans="1:16" ht="18.75" customHeight="1">
      <c r="A15" s="6">
        <v>4</v>
      </c>
      <c r="B15" s="37" t="s">
        <v>43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16" ht="24.75">
      <c r="A16" s="6">
        <v>5</v>
      </c>
      <c r="B16" s="7" t="s">
        <v>9</v>
      </c>
      <c r="C16" s="8">
        <f t="shared" ref="C16:N16" si="3">C17+0</f>
        <v>14946.051890000001</v>
      </c>
      <c r="D16" s="9">
        <f t="shared" si="3"/>
        <v>406.161</v>
      </c>
      <c r="E16" s="9">
        <f t="shared" si="3"/>
        <v>463</v>
      </c>
      <c r="F16" s="9">
        <f t="shared" si="3"/>
        <v>1536.529</v>
      </c>
      <c r="G16" s="9">
        <f t="shared" si="3"/>
        <v>1090.021</v>
      </c>
      <c r="H16" s="9">
        <f t="shared" si="3"/>
        <v>1125.0070000000001</v>
      </c>
      <c r="I16" s="9">
        <f t="shared" si="3"/>
        <v>956.2</v>
      </c>
      <c r="J16" s="9">
        <f t="shared" si="3"/>
        <v>2371.8850000000002</v>
      </c>
      <c r="K16" s="9">
        <f t="shared" si="3"/>
        <v>1158.423</v>
      </c>
      <c r="L16" s="8">
        <f t="shared" si="3"/>
        <v>1324.3898899999999</v>
      </c>
      <c r="M16" s="9">
        <f t="shared" si="3"/>
        <v>1982.9159999999999</v>
      </c>
      <c r="N16" s="9">
        <f t="shared" si="3"/>
        <v>480.67699999999996</v>
      </c>
      <c r="O16" s="9">
        <f>O17+0</f>
        <v>2050.8429999999998</v>
      </c>
      <c r="P16" s="6">
        <v>0</v>
      </c>
    </row>
    <row r="17" spans="1:16">
      <c r="A17" s="6">
        <v>6</v>
      </c>
      <c r="B17" s="6" t="s">
        <v>5</v>
      </c>
      <c r="C17" s="8">
        <f t="shared" ref="C17:O17" si="4">C18+C19+C20+C21+C22+C23+C24</f>
        <v>14946.051890000001</v>
      </c>
      <c r="D17" s="9">
        <f t="shared" si="4"/>
        <v>406.161</v>
      </c>
      <c r="E17" s="9">
        <f t="shared" si="4"/>
        <v>463</v>
      </c>
      <c r="F17" s="9">
        <f t="shared" si="4"/>
        <v>1536.529</v>
      </c>
      <c r="G17" s="9">
        <f t="shared" si="4"/>
        <v>1090.021</v>
      </c>
      <c r="H17" s="9">
        <f t="shared" si="4"/>
        <v>1125.0070000000001</v>
      </c>
      <c r="I17" s="9">
        <f t="shared" si="4"/>
        <v>956.2</v>
      </c>
      <c r="J17" s="9">
        <f t="shared" si="4"/>
        <v>2371.8850000000002</v>
      </c>
      <c r="K17" s="9">
        <f t="shared" si="4"/>
        <v>1158.423</v>
      </c>
      <c r="L17" s="8">
        <f t="shared" si="4"/>
        <v>1324.3898899999999</v>
      </c>
      <c r="M17" s="9">
        <f t="shared" si="4"/>
        <v>1982.9159999999999</v>
      </c>
      <c r="N17" s="9">
        <f t="shared" si="4"/>
        <v>480.67699999999996</v>
      </c>
      <c r="O17" s="9">
        <f t="shared" si="4"/>
        <v>2050.8429999999998</v>
      </c>
      <c r="P17" s="6" t="s">
        <v>7</v>
      </c>
    </row>
    <row r="18" spans="1:16" ht="96" customHeight="1">
      <c r="A18" s="6">
        <v>7</v>
      </c>
      <c r="B18" s="11" t="s">
        <v>10</v>
      </c>
      <c r="C18" s="8">
        <f t="shared" ref="C18:C24" si="5">D18+E18+F18+G18+H18+I18+J18+K18+L18+M18+N18+O18</f>
        <v>2896.9320000000002</v>
      </c>
      <c r="D18" s="9">
        <v>83.573999999999998</v>
      </c>
      <c r="E18" s="9">
        <v>100</v>
      </c>
      <c r="F18" s="9">
        <v>106.48699999999999</v>
      </c>
      <c r="G18" s="9">
        <v>125</v>
      </c>
      <c r="H18" s="9">
        <v>129.12</v>
      </c>
      <c r="I18" s="9">
        <v>222</v>
      </c>
      <c r="J18" s="9">
        <v>425</v>
      </c>
      <c r="K18" s="9">
        <v>326.601</v>
      </c>
      <c r="L18" s="9">
        <v>253.04</v>
      </c>
      <c r="M18" s="9">
        <v>370.24599999999998</v>
      </c>
      <c r="N18" s="9">
        <v>375.42899999999997</v>
      </c>
      <c r="O18" s="9">
        <v>380.435</v>
      </c>
      <c r="P18" s="6">
        <v>1.1000000000000001</v>
      </c>
    </row>
    <row r="19" spans="1:16" ht="48.75">
      <c r="A19" s="12">
        <v>8</v>
      </c>
      <c r="B19" s="13" t="s">
        <v>11</v>
      </c>
      <c r="C19" s="14">
        <f t="shared" si="5"/>
        <v>916.81600000000003</v>
      </c>
      <c r="D19" s="15">
        <v>110.2</v>
      </c>
      <c r="E19" s="15">
        <v>72</v>
      </c>
      <c r="F19" s="15">
        <v>58.5</v>
      </c>
      <c r="G19" s="15">
        <v>102.01300000000001</v>
      </c>
      <c r="H19" s="15">
        <v>82.48</v>
      </c>
      <c r="I19" s="15">
        <v>73</v>
      </c>
      <c r="J19" s="15">
        <v>56</v>
      </c>
      <c r="K19" s="15">
        <v>98</v>
      </c>
      <c r="L19" s="15">
        <v>108</v>
      </c>
      <c r="M19" s="15">
        <v>51.494999999999997</v>
      </c>
      <c r="N19" s="15">
        <v>52.216000000000001</v>
      </c>
      <c r="O19" s="15">
        <v>52.911999999999999</v>
      </c>
      <c r="P19" s="5" t="s">
        <v>12</v>
      </c>
    </row>
    <row r="20" spans="1:16" ht="50.25" customHeight="1">
      <c r="A20" s="6">
        <v>9</v>
      </c>
      <c r="B20" s="16" t="s">
        <v>13</v>
      </c>
      <c r="C20" s="6">
        <f t="shared" si="5"/>
        <v>139.42436000000001</v>
      </c>
      <c r="D20" s="9">
        <v>0</v>
      </c>
      <c r="E20" s="9">
        <v>33.433999999999997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93.822000000000003</v>
      </c>
      <c r="L20" s="8">
        <v>12.16836</v>
      </c>
      <c r="M20" s="9">
        <v>0</v>
      </c>
      <c r="N20" s="9">
        <v>0</v>
      </c>
      <c r="O20" s="9">
        <v>0</v>
      </c>
      <c r="P20" s="6">
        <v>4</v>
      </c>
    </row>
    <row r="21" spans="1:16" ht="36.75">
      <c r="A21" s="6">
        <v>10</v>
      </c>
      <c r="B21" s="11" t="s">
        <v>14</v>
      </c>
      <c r="C21" s="6">
        <f t="shared" si="5"/>
        <v>9616.8085300000002</v>
      </c>
      <c r="D21" s="6">
        <v>212.387</v>
      </c>
      <c r="E21" s="9">
        <v>257.56599999999997</v>
      </c>
      <c r="F21" s="9">
        <v>1371.5419999999999</v>
      </c>
      <c r="G21" s="9">
        <v>863.00800000000004</v>
      </c>
      <c r="H21" s="9">
        <v>883.40700000000004</v>
      </c>
      <c r="I21" s="9">
        <v>661.2</v>
      </c>
      <c r="J21" s="9">
        <v>690.88499999999999</v>
      </c>
      <c r="K21" s="9">
        <v>640</v>
      </c>
      <c r="L21" s="6">
        <v>951.18152999999995</v>
      </c>
      <c r="M21" s="9">
        <v>1521.875</v>
      </c>
      <c r="N21" s="9">
        <v>0</v>
      </c>
      <c r="O21" s="9">
        <v>1563.7570000000001</v>
      </c>
      <c r="P21" s="6">
        <v>5</v>
      </c>
    </row>
    <row r="22" spans="1:16" ht="72.75">
      <c r="A22" s="6">
        <v>11</v>
      </c>
      <c r="B22" s="17" t="s">
        <v>15</v>
      </c>
      <c r="C22" s="8">
        <f t="shared" si="5"/>
        <v>176.071</v>
      </c>
      <c r="D22" s="18">
        <v>0</v>
      </c>
      <c r="E22" s="18">
        <v>0</v>
      </c>
      <c r="F22" s="18">
        <v>0</v>
      </c>
      <c r="G22" s="18">
        <v>0</v>
      </c>
      <c r="H22" s="18">
        <v>30</v>
      </c>
      <c r="I22" s="18">
        <v>0</v>
      </c>
      <c r="J22" s="18">
        <v>0</v>
      </c>
      <c r="K22" s="18">
        <v>0</v>
      </c>
      <c r="L22" s="18">
        <v>0</v>
      </c>
      <c r="M22" s="9">
        <v>39.299999999999997</v>
      </c>
      <c r="N22" s="9">
        <v>53.031999999999996</v>
      </c>
      <c r="O22" s="9">
        <v>53.738999999999997</v>
      </c>
      <c r="P22" s="6">
        <v>1.2</v>
      </c>
    </row>
    <row r="23" spans="1:16" ht="72" customHeight="1">
      <c r="A23" s="6">
        <v>12</v>
      </c>
      <c r="B23" s="19" t="s">
        <v>16</v>
      </c>
      <c r="C23" s="8">
        <f t="shared" si="5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20">
        <v>1.3</v>
      </c>
    </row>
    <row r="24" spans="1:16" ht="61.5" customHeight="1">
      <c r="A24" s="6">
        <v>13</v>
      </c>
      <c r="B24" s="17" t="s">
        <v>17</v>
      </c>
      <c r="C24" s="8">
        <f t="shared" si="5"/>
        <v>1200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1200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6">
        <v>1.4</v>
      </c>
    </row>
    <row r="25" spans="1:16">
      <c r="A25" s="6">
        <v>14</v>
      </c>
      <c r="B25" s="32" t="s">
        <v>44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ht="24.75">
      <c r="A26" s="6">
        <v>15</v>
      </c>
      <c r="B26" s="7" t="s">
        <v>18</v>
      </c>
      <c r="C26" s="8">
        <f t="shared" ref="C26:O26" si="6">C27+0</f>
        <v>3165.5739999999996</v>
      </c>
      <c r="D26" s="9">
        <f t="shared" si="6"/>
        <v>240</v>
      </c>
      <c r="E26" s="9">
        <f t="shared" si="6"/>
        <v>247</v>
      </c>
      <c r="F26" s="9">
        <f t="shared" si="6"/>
        <v>220.899</v>
      </c>
      <c r="G26" s="9">
        <f t="shared" si="6"/>
        <v>188.05699999999999</v>
      </c>
      <c r="H26" s="9">
        <f t="shared" si="6"/>
        <v>113.6</v>
      </c>
      <c r="I26" s="9">
        <f t="shared" si="6"/>
        <v>387</v>
      </c>
      <c r="J26" s="9">
        <f t="shared" si="6"/>
        <v>328</v>
      </c>
      <c r="K26" s="9">
        <f t="shared" si="6"/>
        <v>354.76600000000002</v>
      </c>
      <c r="L26" s="9">
        <f t="shared" si="6"/>
        <v>361.65</v>
      </c>
      <c r="M26" s="9">
        <f t="shared" si="6"/>
        <v>238.23699999999999</v>
      </c>
      <c r="N26" s="9">
        <f t="shared" si="6"/>
        <v>241.572</v>
      </c>
      <c r="O26" s="9">
        <f t="shared" si="6"/>
        <v>244.79300000000001</v>
      </c>
      <c r="P26" s="6"/>
    </row>
    <row r="27" spans="1:16">
      <c r="A27" s="6">
        <v>16</v>
      </c>
      <c r="B27" s="6" t="s">
        <v>5</v>
      </c>
      <c r="C27" s="8">
        <f t="shared" ref="C27:O27" si="7">C28+C29+C30</f>
        <v>3165.5739999999996</v>
      </c>
      <c r="D27" s="9">
        <f t="shared" si="7"/>
        <v>240</v>
      </c>
      <c r="E27" s="9">
        <f t="shared" si="7"/>
        <v>247</v>
      </c>
      <c r="F27" s="9">
        <f t="shared" si="7"/>
        <v>220.899</v>
      </c>
      <c r="G27" s="9">
        <f t="shared" si="7"/>
        <v>188.05699999999999</v>
      </c>
      <c r="H27" s="9">
        <f t="shared" si="7"/>
        <v>113.6</v>
      </c>
      <c r="I27" s="9">
        <f t="shared" si="7"/>
        <v>387</v>
      </c>
      <c r="J27" s="9">
        <f t="shared" si="7"/>
        <v>328</v>
      </c>
      <c r="K27" s="9">
        <f t="shared" si="7"/>
        <v>354.76600000000002</v>
      </c>
      <c r="L27" s="9">
        <f t="shared" si="7"/>
        <v>361.65</v>
      </c>
      <c r="M27" s="9">
        <f t="shared" si="7"/>
        <v>238.23699999999999</v>
      </c>
      <c r="N27" s="9">
        <f t="shared" si="7"/>
        <v>241.572</v>
      </c>
      <c r="O27" s="9">
        <f t="shared" si="7"/>
        <v>244.79300000000001</v>
      </c>
      <c r="P27" s="6" t="s">
        <v>7</v>
      </c>
    </row>
    <row r="28" spans="1:16" ht="85.5" customHeight="1">
      <c r="A28" s="6">
        <v>17</v>
      </c>
      <c r="B28" s="17" t="s">
        <v>19</v>
      </c>
      <c r="C28" s="8">
        <f>D28+E28+F28+G28+H28+I28+J28+K28+L28+M28+N28+O28</f>
        <v>2540.5169999999998</v>
      </c>
      <c r="D28" s="9">
        <v>132.20699999999999</v>
      </c>
      <c r="E28" s="9">
        <v>200</v>
      </c>
      <c r="F28" s="9">
        <v>175.999</v>
      </c>
      <c r="G28" s="9">
        <v>148.05699999999999</v>
      </c>
      <c r="H28" s="9">
        <v>77.099999999999994</v>
      </c>
      <c r="I28" s="9">
        <v>322</v>
      </c>
      <c r="J28" s="9">
        <v>263</v>
      </c>
      <c r="K28" s="9">
        <v>309.76600000000002</v>
      </c>
      <c r="L28" s="9">
        <v>330.95</v>
      </c>
      <c r="M28" s="9">
        <v>191.167</v>
      </c>
      <c r="N28" s="9">
        <v>193.84299999999999</v>
      </c>
      <c r="O28" s="9">
        <v>196.428</v>
      </c>
      <c r="P28" s="6">
        <v>6</v>
      </c>
    </row>
    <row r="29" spans="1:16" ht="84.75" customHeight="1">
      <c r="A29" s="6">
        <v>18</v>
      </c>
      <c r="B29" s="17" t="s">
        <v>20</v>
      </c>
      <c r="C29" s="8">
        <f>D29+E29+F29+G29+H29+I29+J29+K29+L29+M29+N29+O29</f>
        <v>87.793000000000006</v>
      </c>
      <c r="D29" s="9">
        <v>67.793000000000006</v>
      </c>
      <c r="E29" s="9">
        <v>20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6">
        <v>7</v>
      </c>
    </row>
    <row r="30" spans="1:16" ht="72.75" customHeight="1">
      <c r="A30" s="6">
        <v>19</v>
      </c>
      <c r="B30" s="17" t="s">
        <v>21</v>
      </c>
      <c r="C30" s="8">
        <f>D30+E30+F30+G30+H30+I30+J30+K30+L30+M30+N30+O30</f>
        <v>537.2639999999999</v>
      </c>
      <c r="D30" s="9">
        <v>40</v>
      </c>
      <c r="E30" s="9">
        <v>27</v>
      </c>
      <c r="F30" s="9">
        <v>44.9</v>
      </c>
      <c r="G30" s="9">
        <v>40</v>
      </c>
      <c r="H30" s="9">
        <v>36.5</v>
      </c>
      <c r="I30" s="9">
        <v>65</v>
      </c>
      <c r="J30" s="9">
        <v>65</v>
      </c>
      <c r="K30" s="9">
        <v>45</v>
      </c>
      <c r="L30" s="9">
        <v>30.7</v>
      </c>
      <c r="M30" s="9">
        <v>47.07</v>
      </c>
      <c r="N30" s="9">
        <v>47.728999999999999</v>
      </c>
      <c r="O30" s="9">
        <v>48.365000000000002</v>
      </c>
      <c r="P30" s="6">
        <v>8</v>
      </c>
    </row>
    <row r="31" spans="1:16">
      <c r="A31" s="6">
        <v>20</v>
      </c>
      <c r="B31" s="32" t="s">
        <v>22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1:16" ht="24.75">
      <c r="A32" s="6">
        <v>21</v>
      </c>
      <c r="B32" s="7" t="s">
        <v>23</v>
      </c>
      <c r="C32" s="21">
        <f>C34+C33</f>
        <v>17450.244999999999</v>
      </c>
      <c r="D32" s="9">
        <f t="shared" ref="D32:O32" si="8">D33+D34</f>
        <v>0</v>
      </c>
      <c r="E32" s="9">
        <f t="shared" si="8"/>
        <v>1585.607</v>
      </c>
      <c r="F32" s="9">
        <f t="shared" si="8"/>
        <v>1348.8489999999999</v>
      </c>
      <c r="G32" s="9">
        <f t="shared" si="8"/>
        <v>1800</v>
      </c>
      <c r="H32" s="9">
        <f t="shared" si="8"/>
        <v>1067.2</v>
      </c>
      <c r="I32" s="9">
        <f t="shared" si="8"/>
        <v>2032.72</v>
      </c>
      <c r="J32" s="9">
        <f t="shared" si="8"/>
        <v>6775.75</v>
      </c>
      <c r="K32" s="9">
        <f t="shared" si="8"/>
        <v>600</v>
      </c>
      <c r="L32" s="9">
        <f t="shared" si="8"/>
        <v>400</v>
      </c>
      <c r="M32" s="9">
        <f t="shared" si="8"/>
        <v>605</v>
      </c>
      <c r="N32" s="9">
        <f t="shared" si="8"/>
        <v>613.47</v>
      </c>
      <c r="O32" s="9">
        <f t="shared" si="8"/>
        <v>621.64899999999989</v>
      </c>
      <c r="P32" s="6" t="s">
        <v>7</v>
      </c>
    </row>
    <row r="33" spans="1:16">
      <c r="A33" s="6">
        <v>22</v>
      </c>
      <c r="B33" s="6" t="s">
        <v>24</v>
      </c>
      <c r="C33" s="21">
        <f>C35+C38+C39+C40+C41+C42+C43+C44+C45+C48+C51+C52+C53+C54+C55</f>
        <v>16111.045</v>
      </c>
      <c r="D33" s="9">
        <f>D35+D38+D39+D40+D41+D42+D43+D45+D48+D51+D52+D53+D54+D55</f>
        <v>0</v>
      </c>
      <c r="E33" s="9">
        <f>E35+E38+E39+E40+E41+E42+E43+E44+E45+E48+E51+E52+E53+E54+E55</f>
        <v>1585.607</v>
      </c>
      <c r="F33" s="9">
        <f>F35+F38+F39+F40+F41+F42+F43+F44+F45+F48+F51+F52+F53+F54+F55</f>
        <v>1286.049</v>
      </c>
      <c r="G33" s="9">
        <f>G35+G36+G38+G40++G41+G42+G43+G44+G45+G48+G51+G52+G53+G54+G55</f>
        <v>1600</v>
      </c>
      <c r="H33" s="9">
        <f t="shared" ref="H33:O33" si="9">H35+H38+H39+H40+H41+H42+H43+H44+H45+H48+H51+H52+H53+H54+H55</f>
        <v>1067.2</v>
      </c>
      <c r="I33" s="9">
        <f t="shared" si="9"/>
        <v>1901.32</v>
      </c>
      <c r="J33" s="9">
        <f t="shared" si="9"/>
        <v>5830.75</v>
      </c>
      <c r="K33" s="9">
        <f t="shared" si="9"/>
        <v>600</v>
      </c>
      <c r="L33" s="9">
        <f t="shared" si="9"/>
        <v>400</v>
      </c>
      <c r="M33" s="9">
        <f t="shared" si="9"/>
        <v>605</v>
      </c>
      <c r="N33" s="9">
        <f t="shared" si="9"/>
        <v>613.47</v>
      </c>
      <c r="O33" s="9">
        <f t="shared" si="9"/>
        <v>621.64899999999989</v>
      </c>
      <c r="P33" s="6" t="s">
        <v>7</v>
      </c>
    </row>
    <row r="34" spans="1:16">
      <c r="A34" s="6">
        <v>23</v>
      </c>
      <c r="B34" s="6" t="s">
        <v>25</v>
      </c>
      <c r="C34" s="8">
        <f>C37+C47+C50</f>
        <v>1339.2</v>
      </c>
      <c r="D34" s="18">
        <f>+D37+D47+D50</f>
        <v>0</v>
      </c>
      <c r="E34" s="18">
        <f>E37+E47+E50</f>
        <v>0</v>
      </c>
      <c r="F34" s="18">
        <f>F37+F47+F50</f>
        <v>62.8</v>
      </c>
      <c r="G34" s="18">
        <f>G37+G47+G50</f>
        <v>200</v>
      </c>
      <c r="H34" s="18">
        <f t="shared" ref="H34:O34" si="10">H37+H47+H50</f>
        <v>0</v>
      </c>
      <c r="I34" s="18">
        <f t="shared" si="10"/>
        <v>131.4</v>
      </c>
      <c r="J34" s="18">
        <f t="shared" si="10"/>
        <v>945</v>
      </c>
      <c r="K34" s="18">
        <f t="shared" si="10"/>
        <v>0</v>
      </c>
      <c r="L34" s="18">
        <f t="shared" si="10"/>
        <v>0</v>
      </c>
      <c r="M34" s="18">
        <f t="shared" si="10"/>
        <v>0</v>
      </c>
      <c r="N34" s="18">
        <f t="shared" si="10"/>
        <v>0</v>
      </c>
      <c r="O34" s="18">
        <f t="shared" si="10"/>
        <v>0</v>
      </c>
      <c r="P34" s="6" t="s">
        <v>7</v>
      </c>
    </row>
    <row r="35" spans="1:16" ht="84.75">
      <c r="A35" s="6">
        <v>24</v>
      </c>
      <c r="B35" s="17" t="s">
        <v>26</v>
      </c>
      <c r="C35" s="8">
        <f t="shared" ref="C35:C55" si="11">D35+E35+F35+G35+H35+I35+J35+K35+L35+M35+N35+O35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6">
        <v>10</v>
      </c>
    </row>
    <row r="36" spans="1:16" ht="72.75">
      <c r="A36" s="6">
        <v>25</v>
      </c>
      <c r="B36" s="17" t="s">
        <v>27</v>
      </c>
      <c r="C36" s="8">
        <f t="shared" si="11"/>
        <v>3676.7559999999999</v>
      </c>
      <c r="D36" s="9">
        <v>0</v>
      </c>
      <c r="E36" s="9">
        <v>980.70699999999999</v>
      </c>
      <c r="F36" s="9">
        <v>596.04899999999998</v>
      </c>
      <c r="G36" s="9">
        <v>0</v>
      </c>
      <c r="H36" s="9">
        <v>0</v>
      </c>
      <c r="I36" s="9">
        <v>0</v>
      </c>
      <c r="J36" s="9">
        <v>2100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6">
        <v>9</v>
      </c>
    </row>
    <row r="37" spans="1:16">
      <c r="A37" s="6">
        <v>26</v>
      </c>
      <c r="B37" s="4" t="s">
        <v>25</v>
      </c>
      <c r="C37" s="8">
        <f t="shared" si="11"/>
        <v>945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945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6" t="s">
        <v>7</v>
      </c>
    </row>
    <row r="38" spans="1:16">
      <c r="A38" s="6">
        <v>27</v>
      </c>
      <c r="B38" s="6" t="s">
        <v>24</v>
      </c>
      <c r="C38" s="8">
        <f t="shared" si="11"/>
        <v>2731.7559999999999</v>
      </c>
      <c r="D38" s="9">
        <v>0</v>
      </c>
      <c r="E38" s="9">
        <v>980.70699999999999</v>
      </c>
      <c r="F38" s="9">
        <v>596.04899999999998</v>
      </c>
      <c r="G38" s="9">
        <v>0</v>
      </c>
      <c r="H38" s="9">
        <v>0</v>
      </c>
      <c r="I38" s="9">
        <v>0</v>
      </c>
      <c r="J38" s="9">
        <v>1155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6" t="s">
        <v>7</v>
      </c>
    </row>
    <row r="39" spans="1:16" ht="73.5" customHeight="1">
      <c r="A39" s="6">
        <v>28</v>
      </c>
      <c r="B39" s="17" t="s">
        <v>28</v>
      </c>
      <c r="C39" s="8">
        <f t="shared" si="11"/>
        <v>115.5</v>
      </c>
      <c r="D39" s="9">
        <v>0</v>
      </c>
      <c r="E39" s="9">
        <v>115.5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6">
        <v>13</v>
      </c>
    </row>
    <row r="40" spans="1:16" ht="60.75">
      <c r="A40" s="6">
        <v>29</v>
      </c>
      <c r="B40" s="17" t="s">
        <v>29</v>
      </c>
      <c r="C40" s="6">
        <f t="shared" si="11"/>
        <v>1855.0700000000002</v>
      </c>
      <c r="D40" s="9">
        <v>0</v>
      </c>
      <c r="E40" s="9">
        <v>0</v>
      </c>
      <c r="F40" s="9">
        <v>0</v>
      </c>
      <c r="G40" s="9">
        <v>500</v>
      </c>
      <c r="H40" s="9">
        <v>120</v>
      </c>
      <c r="I40" s="9">
        <v>648.32000000000005</v>
      </c>
      <c r="J40" s="9">
        <v>586.75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6" t="s">
        <v>30</v>
      </c>
    </row>
    <row r="41" spans="1:16" ht="49.5" customHeight="1">
      <c r="A41" s="6">
        <v>30</v>
      </c>
      <c r="B41" s="17" t="s">
        <v>31</v>
      </c>
      <c r="C41" s="8">
        <f t="shared" si="11"/>
        <v>343</v>
      </c>
      <c r="D41" s="9">
        <v>0</v>
      </c>
      <c r="E41" s="9">
        <v>343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6">
        <v>15</v>
      </c>
    </row>
    <row r="42" spans="1:16" ht="72.75" customHeight="1">
      <c r="A42" s="6">
        <v>31</v>
      </c>
      <c r="B42" s="17" t="s">
        <v>32</v>
      </c>
      <c r="C42" s="8">
        <f t="shared" si="11"/>
        <v>292.8</v>
      </c>
      <c r="D42" s="9">
        <v>0</v>
      </c>
      <c r="E42" s="9">
        <v>146.4</v>
      </c>
      <c r="F42" s="9">
        <v>146.4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6">
        <v>14</v>
      </c>
    </row>
    <row r="43" spans="1:16" ht="72.75">
      <c r="A43" s="6">
        <v>32</v>
      </c>
      <c r="B43" s="17" t="s">
        <v>33</v>
      </c>
      <c r="C43" s="8">
        <f t="shared" si="11"/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6">
        <v>16</v>
      </c>
    </row>
    <row r="44" spans="1:16" ht="120" customHeight="1">
      <c r="A44" s="6">
        <v>33</v>
      </c>
      <c r="B44" s="17" t="s">
        <v>34</v>
      </c>
      <c r="C44" s="8">
        <f t="shared" si="11"/>
        <v>947.2</v>
      </c>
      <c r="D44" s="9">
        <v>0</v>
      </c>
      <c r="E44" s="9">
        <v>0</v>
      </c>
      <c r="F44" s="9">
        <v>0</v>
      </c>
      <c r="G44" s="9">
        <v>0</v>
      </c>
      <c r="H44" s="9">
        <v>947.2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6">
        <v>9</v>
      </c>
    </row>
    <row r="45" spans="1:16" ht="73.5" customHeight="1">
      <c r="A45" s="6">
        <v>34</v>
      </c>
      <c r="B45" s="17" t="s">
        <v>35</v>
      </c>
      <c r="C45" s="8">
        <f t="shared" si="11"/>
        <v>790</v>
      </c>
      <c r="D45" s="9">
        <v>0</v>
      </c>
      <c r="E45" s="9">
        <v>0</v>
      </c>
      <c r="F45" s="9">
        <v>190</v>
      </c>
      <c r="G45" s="9">
        <v>600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6">
        <v>11</v>
      </c>
    </row>
    <row r="46" spans="1:16" ht="60.75">
      <c r="A46" s="6">
        <v>35</v>
      </c>
      <c r="B46" s="17" t="s">
        <v>36</v>
      </c>
      <c r="C46" s="8">
        <f t="shared" si="11"/>
        <v>1022.37</v>
      </c>
      <c r="D46" s="9">
        <v>0</v>
      </c>
      <c r="E46" s="9">
        <v>0</v>
      </c>
      <c r="F46" s="9">
        <v>416.4</v>
      </c>
      <c r="G46" s="9">
        <v>0</v>
      </c>
      <c r="H46" s="9">
        <v>0</v>
      </c>
      <c r="I46" s="9">
        <v>605.97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6">
        <v>17</v>
      </c>
    </row>
    <row r="47" spans="1:16">
      <c r="A47" s="6">
        <v>36</v>
      </c>
      <c r="B47" s="6" t="s">
        <v>25</v>
      </c>
      <c r="C47" s="8">
        <f t="shared" si="11"/>
        <v>142.80000000000001</v>
      </c>
      <c r="D47" s="9">
        <v>0</v>
      </c>
      <c r="E47" s="9">
        <v>0</v>
      </c>
      <c r="F47" s="9">
        <v>62.8</v>
      </c>
      <c r="G47" s="9">
        <v>0</v>
      </c>
      <c r="H47" s="9">
        <v>0</v>
      </c>
      <c r="I47" s="9">
        <v>80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6" t="s">
        <v>7</v>
      </c>
    </row>
    <row r="48" spans="1:16">
      <c r="A48" s="6">
        <v>37</v>
      </c>
      <c r="B48" s="6" t="s">
        <v>24</v>
      </c>
      <c r="C48" s="8">
        <f t="shared" si="11"/>
        <v>879.57</v>
      </c>
      <c r="D48" s="9">
        <v>0</v>
      </c>
      <c r="E48" s="9">
        <v>0</v>
      </c>
      <c r="F48" s="9">
        <v>353.6</v>
      </c>
      <c r="G48" s="9">
        <v>0</v>
      </c>
      <c r="H48" s="9">
        <v>0</v>
      </c>
      <c r="I48" s="9">
        <v>525.97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6" t="s">
        <v>7</v>
      </c>
    </row>
    <row r="49" spans="1:16" ht="144" customHeight="1">
      <c r="A49" s="6">
        <v>38</v>
      </c>
      <c r="B49" s="17" t="s">
        <v>37</v>
      </c>
      <c r="C49" s="8">
        <f t="shared" si="11"/>
        <v>1128.43</v>
      </c>
      <c r="D49" s="9">
        <v>0</v>
      </c>
      <c r="E49" s="9">
        <v>0</v>
      </c>
      <c r="F49" s="9">
        <v>0</v>
      </c>
      <c r="G49" s="9">
        <v>700</v>
      </c>
      <c r="H49" s="9">
        <v>0</v>
      </c>
      <c r="I49" s="9">
        <v>128.43</v>
      </c>
      <c r="J49" s="9">
        <v>300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6">
        <v>18</v>
      </c>
    </row>
    <row r="50" spans="1:16">
      <c r="A50" s="6">
        <v>39</v>
      </c>
      <c r="B50" s="6" t="s">
        <v>25</v>
      </c>
      <c r="C50" s="8">
        <f t="shared" si="11"/>
        <v>251.4</v>
      </c>
      <c r="D50" s="9">
        <v>0</v>
      </c>
      <c r="E50" s="9">
        <v>0</v>
      </c>
      <c r="F50" s="9">
        <v>0</v>
      </c>
      <c r="G50" s="9">
        <v>200</v>
      </c>
      <c r="H50" s="9">
        <v>0</v>
      </c>
      <c r="I50" s="9">
        <v>51.4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6" t="s">
        <v>7</v>
      </c>
    </row>
    <row r="51" spans="1:16">
      <c r="A51" s="6">
        <v>40</v>
      </c>
      <c r="B51" s="6" t="s">
        <v>24</v>
      </c>
      <c r="C51" s="8">
        <f t="shared" si="11"/>
        <v>877.03</v>
      </c>
      <c r="D51" s="9">
        <v>0</v>
      </c>
      <c r="E51" s="9">
        <v>0</v>
      </c>
      <c r="F51" s="9">
        <v>0</v>
      </c>
      <c r="G51" s="9">
        <v>500</v>
      </c>
      <c r="H51" s="9">
        <v>0</v>
      </c>
      <c r="I51" s="9">
        <v>77.03</v>
      </c>
      <c r="J51" s="9">
        <v>300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6" t="s">
        <v>7</v>
      </c>
    </row>
    <row r="52" spans="1:16" ht="36.75">
      <c r="A52" s="6">
        <v>41</v>
      </c>
      <c r="B52" s="17" t="s">
        <v>38</v>
      </c>
      <c r="C52" s="8">
        <f t="shared" si="11"/>
        <v>3839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650</v>
      </c>
      <c r="J52" s="9">
        <v>3189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6">
        <v>19</v>
      </c>
    </row>
    <row r="53" spans="1:16" ht="48.75">
      <c r="A53" s="6">
        <v>42</v>
      </c>
      <c r="B53" s="17" t="s">
        <v>39</v>
      </c>
      <c r="C53" s="8">
        <f t="shared" si="11"/>
        <v>600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600</v>
      </c>
      <c r="K53" s="9">
        <v>0</v>
      </c>
      <c r="L53" s="9">
        <v>0</v>
      </c>
      <c r="M53" s="22">
        <v>0</v>
      </c>
      <c r="N53" s="22">
        <v>0</v>
      </c>
      <c r="O53" s="22">
        <v>0</v>
      </c>
      <c r="P53" s="6">
        <v>20</v>
      </c>
    </row>
    <row r="54" spans="1:16" ht="60.75">
      <c r="A54" s="6">
        <v>43</v>
      </c>
      <c r="B54" s="17" t="s">
        <v>40</v>
      </c>
      <c r="C54" s="8">
        <f t="shared" si="11"/>
        <v>35.207000000000001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10</v>
      </c>
      <c r="L54" s="9">
        <v>10</v>
      </c>
      <c r="M54" s="22">
        <v>5</v>
      </c>
      <c r="N54" s="22">
        <v>5.07</v>
      </c>
      <c r="O54" s="22">
        <v>5.1369999999999996</v>
      </c>
      <c r="P54" s="6">
        <v>21</v>
      </c>
    </row>
    <row r="55" spans="1:16" ht="36.75">
      <c r="A55" s="6">
        <v>44</v>
      </c>
      <c r="B55" s="17" t="s">
        <v>41</v>
      </c>
      <c r="C55" s="8">
        <f t="shared" si="11"/>
        <v>2804.9120000000003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590</v>
      </c>
      <c r="L55" s="18">
        <v>390</v>
      </c>
      <c r="M55" s="23">
        <v>600</v>
      </c>
      <c r="N55" s="23">
        <v>608.4</v>
      </c>
      <c r="O55" s="22">
        <v>616.51199999999994</v>
      </c>
      <c r="P55" s="6">
        <v>22</v>
      </c>
    </row>
  </sheetData>
  <mergeCells count="9">
    <mergeCell ref="B25:P25"/>
    <mergeCell ref="B31:P31"/>
    <mergeCell ref="B15:P15"/>
    <mergeCell ref="J1:P3"/>
    <mergeCell ref="C5:M7"/>
    <mergeCell ref="C8:O8"/>
    <mergeCell ref="P8:P10"/>
    <mergeCell ref="A8:A10"/>
    <mergeCell ref="B8:B10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2023-03-15T06:15:31Z</cp:lastPrinted>
  <dcterms:created xsi:type="dcterms:W3CDTF">2023-02-28T11:55:21Z</dcterms:created>
  <dcterms:modified xsi:type="dcterms:W3CDTF">2023-04-10T06:37:45Z</dcterms:modified>
</cp:coreProperties>
</file>