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<sst xmlns="http://schemas.openxmlformats.org/spreadsheetml/2006/main" count="140" uniqueCount="137">
  <si>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</si>
  <si>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</si>
  <si>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</si>
  <si>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</si>
  <si>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</si>
  <si>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</si>
  <si>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</si>
  <si>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</si>
  <si>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</si>
  <si>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</si>
  <si>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</si>
  <si>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</si>
  <si>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</si>
  <si>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</si>
  <si>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</si>
  <si>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</si>
  <si>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</si>
  <si>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</si>
  <si>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</si>
  <si>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</si>
  <si>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</si>
  <si>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</si>
  <si>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</si>
  <si>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</si>
  <si>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</si>
  <si>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</si>
  <si>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</si>
  <si>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</si>
  <si>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</si>
  <si>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</si>
  <si>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</si>
  <si>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</si>
  <si>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</si>
  <si>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</si>
  <si>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</si>
  <si>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</si>
  <si>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</si>
  <si>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</si>
  <si>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</si>
  <si>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</si>
  <si>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</si>
  <si>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</si>
  <si>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</si>
  <si>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</si>
  <si>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</si>
  <si>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</si>
  <si>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</si>
  <si>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</si>
  <si>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</si>
  <si>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</si>
  <si>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</si>
  <si>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</si>
  <si>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</si>
  <si>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</si>
  <si>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</si>
  <si>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</si>
  <si>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</si>
  <si>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</si>
  <si>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</si>
  <si>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</si>
  <si>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</si>
  <si>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</si>
  <si>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</si>
  <si>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</si>
  <si>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</si>
  <si>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</si>
  <si>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</si>
  <si>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</si>
  <si>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</si>
  <si>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</si>
  <si>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</si>
  <si>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</si>
  <si>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</si>
  <si>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</si>
  <si>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</si>
  <si>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</si>
  <si>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</si>
  <si>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</si>
  <si>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</si>
  <si>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</si>
  <si>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</si>
  <si>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</si>
  <si>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</si>
  <si>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</si>
  <si>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</si>
  <si>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</si>
  <si>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</si>
  <si>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</si>
  <si>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</si>
  <si>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</si>
  <si>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</si>
  <si>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</si>
  <si>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</si>
  <si>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</si>
  <si>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</si>
  <si>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</si>
  <si>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</si>
  <si>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</si>
  <si>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</si>
  <si>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</si>
  <si>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</si>
  <si>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</si>
  <si>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</si>
  <si>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</si>
  <si>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</si>
  <si>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</si>
  <si>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</si>
  <si>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</si>
  <si>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</si>
  <si>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</si>
  <si>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</si>
  <si>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</si>
  <si>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</si>
  <si>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</si>
  <si>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</si>
  <si>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</si>
  <si>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</si>
  <si>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</si>
  <si>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</si>
  <si>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</si>
  <si>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</si>
  <si>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</si>
  <si>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</si>
  <si>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</si>
  <si>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</si>
  <si>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</si>
  <si>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</si>
  <si>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</si>
  <si>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</si>
  <si>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</si>
  <si>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t>Дополнительное образование</t>
  </si>
  <si>
    <t>2 19 00000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</si>
  <si>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</si>
  <si>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</si>
  <si>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семьи и детства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</si>
  <si>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апреля 2023 года.</t>
    </r>
  </si>
  <si>
    <t>по расходам  по состоянию на 01 апреля 2023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</si>
</sst>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72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56"/>
      <name val="Arial Cyr"/>
      <family val="0"/>
    </font>
    <font>
      <b/>
      <i/>
      <sz val="10"/>
      <color indexed="56"/>
      <name val="Arial Cyr"/>
      <family val="0"/>
    </font>
    <font>
      <b/>
      <sz val="9"/>
      <color indexed="56"/>
      <name val="Arial Cyr"/>
      <family val="0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Liberation Serif"/>
      <family val="1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i/>
      <sz val="10"/>
      <color rgb="FF002060"/>
      <name val="Arial Cyr"/>
      <family val="0"/>
    </font>
    <font>
      <b/>
      <sz val="10"/>
      <color rgb="FF002060"/>
      <name val="Arial Cyr"/>
      <family val="0"/>
    </font>
    <font>
      <b/>
      <sz val="10"/>
      <color rgb="FF002060"/>
      <name val="Arial"/>
      <family val="2"/>
    </font>
    <font>
      <b/>
      <sz val="9"/>
      <color rgb="FF002060"/>
      <name val="Arial Cyr"/>
      <family val="0"/>
    </font>
    <font>
      <b/>
      <sz val="10"/>
      <color theme="3" tint="-0.2499700039625167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rgb="FF000000"/>
      </top>
      <bottom style="thin"/>
    </border>
    <border>
      <left style="medium"/>
      <right style="medium"/>
      <top>
        <color rgb="FF000000"/>
      </top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1">
      <alignment horizontal="left" wrapText="1" indent="2"/>
      <protection/>
    </xf>
    <xf numFmtId="4" fontId="47" fillId="0" borderId="2">
      <alignment horizontal="right"/>
      <protection/>
    </xf>
    <xf numFmtId="4" fontId="48" fillId="0" borderId="3">
      <alignment horizontal="right" shrinkToFit="1"/>
      <protection/>
    </xf>
    <xf numFmtId="4" fontId="48" fillId="0" borderId="3">
      <alignment horizontal="right" shrinkToFit="1"/>
      <protection/>
    </xf>
    <xf numFmtId="4" fontId="48" fillId="0" borderId="3">
      <alignment horizontal="right" wrapText="1"/>
      <protection/>
    </xf>
    <xf numFmtId="4" fontId="48" fillId="0" borderId="3">
      <alignment horizontal="right" wrapText="1"/>
      <protection/>
    </xf>
    <xf numFmtId="4" fontId="11" fillId="0" borderId="4">
      <alignment horizontal="right" wrapText="1"/>
      <protection/>
    </xf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9" fillId="25" borderId="5" applyNumberFormat="0" applyAlignment="0" applyProtection="0"/>
    <xf numFmtId="0" fontId="50" fillId="26" borderId="6" applyNumberFormat="0" applyAlignment="0" applyProtection="0"/>
    <xf numFmtId="0" fontId="51" fillId="26" borderId="5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27" borderId="11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12" applyNumberFormat="0" applyFont="0" applyAlignment="0" applyProtection="0"/>
    <xf numFmtId="9" fontId="0" fillId="0" borderId="0" applyFont="0" applyFill="0" applyBorder="0" applyAlignment="0" applyProtection="0"/>
    <xf numFmtId="0" fontId="61" fillId="0" borderId="13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14" xfId="0" applyFont="1" applyFill="1" applyBorder="1" applyAlignment="1">
      <alignment/>
    </xf>
    <xf numFmtId="180" fontId="0" fillId="0" borderId="15" xfId="0" applyNumberFormat="1" applyFont="1" applyFill="1" applyBorder="1" applyAlignment="1">
      <alignment horizontal="center"/>
    </xf>
    <xf numFmtId="180" fontId="0" fillId="0" borderId="16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wrapText="1"/>
    </xf>
    <xf numFmtId="0" fontId="6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180" fontId="0" fillId="0" borderId="19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horizontal="left" wrapText="1"/>
    </xf>
    <xf numFmtId="180" fontId="0" fillId="0" borderId="2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23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24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wrapText="1"/>
    </xf>
    <xf numFmtId="0" fontId="15" fillId="0" borderId="19" xfId="0" applyFont="1" applyFill="1" applyBorder="1" applyAlignment="1">
      <alignment/>
    </xf>
    <xf numFmtId="0" fontId="15" fillId="0" borderId="2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wrapText="1"/>
    </xf>
    <xf numFmtId="0" fontId="1" fillId="0" borderId="28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30" xfId="0" applyFont="1" applyFill="1" applyBorder="1" applyAlignment="1">
      <alignment wrapText="1"/>
    </xf>
    <xf numFmtId="0" fontId="64" fillId="0" borderId="0" xfId="0" applyFont="1" applyFill="1" applyAlignment="1">
      <alignment/>
    </xf>
    <xf numFmtId="2" fontId="64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48" fillId="0" borderId="0" xfId="36" applyBorder="1" applyProtection="1">
      <alignment horizontal="right" shrinkToFit="1"/>
      <protection/>
    </xf>
    <xf numFmtId="4" fontId="48" fillId="0" borderId="0" xfId="36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80" fontId="3" fillId="0" borderId="31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180" fontId="0" fillId="0" borderId="33" xfId="0" applyNumberFormat="1" applyFont="1" applyFill="1" applyBorder="1" applyAlignment="1">
      <alignment horizontal="center" wrapText="1"/>
    </xf>
    <xf numFmtId="180" fontId="0" fillId="0" borderId="30" xfId="0" applyNumberFormat="1" applyFont="1" applyFill="1" applyBorder="1" applyAlignment="1">
      <alignment horizontal="center"/>
    </xf>
    <xf numFmtId="180" fontId="0" fillId="0" borderId="34" xfId="0" applyNumberFormat="1" applyFont="1" applyFill="1" applyBorder="1" applyAlignment="1">
      <alignment horizontal="center"/>
    </xf>
    <xf numFmtId="180" fontId="0" fillId="0" borderId="19" xfId="0" applyNumberFormat="1" applyFont="1" applyFill="1" applyBorder="1" applyAlignment="1">
      <alignment horizontal="center"/>
    </xf>
    <xf numFmtId="180" fontId="0" fillId="0" borderId="35" xfId="0" applyNumberFormat="1" applyFont="1" applyFill="1" applyBorder="1" applyAlignment="1">
      <alignment horizontal="center"/>
    </xf>
    <xf numFmtId="180" fontId="13" fillId="0" borderId="22" xfId="0" applyNumberFormat="1" applyFont="1" applyFill="1" applyBorder="1" applyAlignment="1">
      <alignment horizontal="center"/>
    </xf>
    <xf numFmtId="180" fontId="3" fillId="0" borderId="22" xfId="0" applyNumberFormat="1" applyFont="1" applyFill="1" applyBorder="1" applyAlignment="1">
      <alignment horizontal="center"/>
    </xf>
    <xf numFmtId="180" fontId="0" fillId="0" borderId="33" xfId="0" applyNumberFormat="1" applyFont="1" applyFill="1" applyBorder="1" applyAlignment="1">
      <alignment horizontal="center"/>
    </xf>
    <xf numFmtId="180" fontId="1" fillId="0" borderId="15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wrapText="1"/>
    </xf>
    <xf numFmtId="0" fontId="0" fillId="0" borderId="33" xfId="0" applyFont="1" applyFill="1" applyBorder="1" applyAlignment="1">
      <alignment wrapText="1"/>
    </xf>
    <xf numFmtId="180" fontId="1" fillId="0" borderId="37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180" fontId="1" fillId="0" borderId="38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180" fontId="3" fillId="0" borderId="29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9" fillId="0" borderId="33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180" fontId="3" fillId="0" borderId="39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/>
    </xf>
    <xf numFmtId="0" fontId="4" fillId="0" borderId="30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180" fontId="3" fillId="0" borderId="29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0" fontId="1" fillId="0" borderId="42" xfId="0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4" fillId="0" borderId="46" xfId="0" applyFont="1" applyFill="1" applyBorder="1" applyAlignment="1">
      <alignment wrapText="1"/>
    </xf>
    <xf numFmtId="0" fontId="4" fillId="0" borderId="47" xfId="0" applyFont="1" applyFill="1" applyBorder="1" applyAlignment="1">
      <alignment wrapText="1"/>
    </xf>
    <xf numFmtId="0" fontId="4" fillId="0" borderId="48" xfId="0" applyFont="1" applyFill="1" applyBorder="1" applyAlignment="1">
      <alignment wrapText="1"/>
    </xf>
    <xf numFmtId="0" fontId="12" fillId="0" borderId="49" xfId="59" applyNumberFormat="1" applyFont="1" applyFill="1" applyBorder="1" applyAlignment="1">
      <alignment horizontal="left" vertical="top" wrapText="1"/>
      <protection/>
    </xf>
    <xf numFmtId="0" fontId="12" fillId="0" borderId="50" xfId="59" applyNumberFormat="1" applyFont="1" applyFill="1" applyBorder="1" applyAlignment="1">
      <alignment horizontal="left" vertical="top" wrapText="1"/>
      <protection/>
    </xf>
    <xf numFmtId="0" fontId="4" fillId="0" borderId="47" xfId="0" applyFont="1" applyFill="1" applyBorder="1" applyAlignment="1">
      <alignment horizontal="left" vertical="center" wrapText="1"/>
    </xf>
    <xf numFmtId="0" fontId="12" fillId="0" borderId="51" xfId="59" applyNumberFormat="1" applyFont="1" applyFill="1" applyBorder="1" applyAlignment="1">
      <alignment horizontal="left" vertical="top" wrapText="1"/>
      <protection/>
    </xf>
    <xf numFmtId="0" fontId="8" fillId="0" borderId="45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wrapText="1"/>
    </xf>
    <xf numFmtId="0" fontId="8" fillId="0" borderId="45" xfId="0" applyFont="1" applyFill="1" applyBorder="1" applyAlignment="1">
      <alignment/>
    </xf>
    <xf numFmtId="0" fontId="12" fillId="0" borderId="53" xfId="59" applyNumberFormat="1" applyFont="1" applyFill="1" applyBorder="1" applyAlignment="1">
      <alignment horizontal="left" vertical="top" wrapText="1"/>
      <protection/>
    </xf>
    <xf numFmtId="0" fontId="8" fillId="0" borderId="30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4" fontId="65" fillId="0" borderId="3" xfId="35" applyNumberFormat="1" applyFont="1" applyFill="1" applyProtection="1">
      <alignment horizontal="right" shrinkToFit="1"/>
      <protection/>
    </xf>
    <xf numFmtId="4" fontId="66" fillId="0" borderId="55" xfId="37" applyNumberFormat="1" applyFont="1" applyFill="1" applyBorder="1" applyProtection="1">
      <alignment horizontal="right" wrapText="1"/>
      <protection/>
    </xf>
    <xf numFmtId="4" fontId="66" fillId="0" borderId="3" xfId="37" applyNumberFormat="1" applyFont="1" applyFill="1" applyProtection="1">
      <alignment horizontal="right" wrapText="1"/>
      <protection/>
    </xf>
    <xf numFmtId="4" fontId="66" fillId="0" borderId="31" xfId="37" applyNumberFormat="1" applyFont="1" applyFill="1" applyBorder="1" applyProtection="1">
      <alignment horizontal="right" wrapText="1"/>
      <protection/>
    </xf>
    <xf numFmtId="4" fontId="66" fillId="0" borderId="56" xfId="37" applyNumberFormat="1" applyFont="1" applyFill="1" applyBorder="1" applyProtection="1">
      <alignment horizontal="right" wrapText="1"/>
      <protection/>
    </xf>
    <xf numFmtId="4" fontId="66" fillId="0" borderId="35" xfId="37" applyNumberFormat="1" applyFont="1" applyFill="1" applyBorder="1" applyProtection="1">
      <alignment horizontal="right" wrapText="1"/>
      <protection/>
    </xf>
    <xf numFmtId="4" fontId="66" fillId="0" borderId="22" xfId="37" applyNumberFormat="1" applyFont="1" applyFill="1" applyBorder="1" applyProtection="1">
      <alignment horizontal="right" wrapText="1"/>
      <protection/>
    </xf>
    <xf numFmtId="4" fontId="66" fillId="0" borderId="57" xfId="37" applyNumberFormat="1" applyFont="1" applyFill="1" applyBorder="1" applyProtection="1">
      <alignment horizontal="right" wrapText="1"/>
      <protection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4" fontId="66" fillId="0" borderId="60" xfId="37" applyNumberFormat="1" applyFont="1" applyFill="1" applyBorder="1" applyProtection="1">
      <alignment horizontal="right" wrapText="1"/>
      <protection/>
    </xf>
    <xf numFmtId="0" fontId="0" fillId="0" borderId="61" xfId="0" applyFont="1" applyFill="1" applyBorder="1" applyAlignment="1">
      <alignment/>
    </xf>
    <xf numFmtId="179" fontId="0" fillId="0" borderId="22" xfId="66" applyFont="1" applyFill="1" applyBorder="1" applyAlignment="1">
      <alignment/>
    </xf>
    <xf numFmtId="0" fontId="8" fillId="0" borderId="22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45" xfId="0" applyNumberFormat="1" applyFont="1" applyFill="1" applyBorder="1" applyAlignment="1">
      <alignment/>
    </xf>
    <xf numFmtId="0" fontId="8" fillId="0" borderId="29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/>
    </xf>
    <xf numFmtId="2" fontId="0" fillId="0" borderId="22" xfId="0" applyNumberFormat="1" applyFont="1" applyFill="1" applyBorder="1" applyAlignment="1">
      <alignment/>
    </xf>
    <xf numFmtId="0" fontId="0" fillId="0" borderId="44" xfId="0" applyFont="1" applyFill="1" applyBorder="1" applyAlignment="1">
      <alignment wrapText="1"/>
    </xf>
    <xf numFmtId="2" fontId="0" fillId="0" borderId="36" xfId="0" applyNumberFormat="1" applyFont="1" applyFill="1" applyBorder="1" applyAlignment="1">
      <alignment wrapText="1"/>
    </xf>
    <xf numFmtId="2" fontId="0" fillId="0" borderId="30" xfId="0" applyNumberFormat="1" applyFont="1" applyFill="1" applyBorder="1" applyAlignment="1">
      <alignment/>
    </xf>
    <xf numFmtId="2" fontId="0" fillId="0" borderId="34" xfId="0" applyNumberFormat="1" applyFont="1" applyFill="1" applyBorder="1" applyAlignment="1">
      <alignment/>
    </xf>
    <xf numFmtId="2" fontId="0" fillId="0" borderId="31" xfId="0" applyNumberFormat="1" applyFont="1" applyFill="1" applyBorder="1" applyAlignment="1">
      <alignment/>
    </xf>
    <xf numFmtId="2" fontId="0" fillId="0" borderId="33" xfId="0" applyNumberFormat="1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4" fontId="0" fillId="0" borderId="65" xfId="0" applyNumberFormat="1" applyFont="1" applyFill="1" applyBorder="1" applyAlignment="1">
      <alignment/>
    </xf>
    <xf numFmtId="4" fontId="65" fillId="0" borderId="2" xfId="34" applyNumberFormat="1" applyFont="1" applyFill="1" applyProtection="1">
      <alignment horizontal="right"/>
      <protection/>
    </xf>
    <xf numFmtId="0" fontId="1" fillId="0" borderId="17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67" fillId="0" borderId="0" xfId="0" applyFont="1" applyFill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68" fillId="0" borderId="63" xfId="0" applyFont="1" applyFill="1" applyBorder="1" applyAlignment="1">
      <alignment horizontal="center" vertical="center" wrapText="1"/>
    </xf>
    <xf numFmtId="0" fontId="68" fillId="0" borderId="35" xfId="0" applyFont="1" applyFill="1" applyBorder="1" applyAlignment="1">
      <alignment horizontal="center" vertical="center" wrapText="1"/>
    </xf>
    <xf numFmtId="0" fontId="68" fillId="0" borderId="3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32" xfId="0" applyFont="1" applyFill="1" applyBorder="1" applyAlignment="1">
      <alignment horizontal="center"/>
    </xf>
    <xf numFmtId="4" fontId="69" fillId="0" borderId="29" xfId="0" applyNumberFormat="1" applyFont="1" applyFill="1" applyBorder="1" applyAlignment="1">
      <alignment horizontal="center" vertical="center" wrapText="1"/>
    </xf>
    <xf numFmtId="4" fontId="69" fillId="0" borderId="22" xfId="0" applyNumberFormat="1" applyFont="1" applyFill="1" applyBorder="1" applyAlignment="1">
      <alignment horizontal="center" vertical="center" wrapText="1"/>
    </xf>
    <xf numFmtId="2" fontId="0" fillId="0" borderId="26" xfId="0" applyNumberFormat="1" applyFont="1" applyFill="1" applyBorder="1" applyAlignment="1">
      <alignment/>
    </xf>
    <xf numFmtId="2" fontId="0" fillId="0" borderId="67" xfId="0" applyNumberFormat="1" applyFont="1" applyFill="1" applyBorder="1" applyAlignment="1">
      <alignment/>
    </xf>
    <xf numFmtId="0" fontId="68" fillId="0" borderId="68" xfId="0" applyFont="1" applyFill="1" applyBorder="1" applyAlignment="1">
      <alignment horizontal="center" vertical="center" wrapText="1"/>
    </xf>
    <xf numFmtId="0" fontId="70" fillId="0" borderId="63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70" fillId="0" borderId="35" xfId="0" applyFont="1" applyFill="1" applyBorder="1" applyAlignment="1">
      <alignment horizontal="center" vertical="center" wrapText="1"/>
    </xf>
    <xf numFmtId="0" fontId="68" fillId="0" borderId="32" xfId="0" applyFont="1" applyFill="1" applyBorder="1" applyAlignment="1">
      <alignment horizontal="center" vertical="center" wrapText="1"/>
    </xf>
    <xf numFmtId="0" fontId="70" fillId="0" borderId="31" xfId="0" applyFont="1" applyFill="1" applyBorder="1" applyAlignment="1">
      <alignment horizontal="center" vertical="center" wrapText="1"/>
    </xf>
    <xf numFmtId="4" fontId="71" fillId="0" borderId="22" xfId="0" applyNumberFormat="1" applyFont="1" applyFill="1" applyBorder="1" applyAlignment="1">
      <alignment horizontal="right" vertical="center" wrapText="1"/>
    </xf>
    <xf numFmtId="2" fontId="0" fillId="0" borderId="24" xfId="0" applyNumberFormat="1" applyFont="1" applyFill="1" applyBorder="1" applyAlignment="1">
      <alignment/>
    </xf>
    <xf numFmtId="2" fontId="0" fillId="0" borderId="24" xfId="0" applyNumberFormat="1" applyFont="1" applyFill="1" applyBorder="1" applyAlignment="1">
      <alignment horizontal="right" vertical="center" wrapText="1"/>
    </xf>
    <xf numFmtId="2" fontId="0" fillId="0" borderId="19" xfId="0" applyNumberFormat="1" applyFont="1" applyFill="1" applyBorder="1" applyAlignment="1">
      <alignment horizontal="right" wrapText="1"/>
    </xf>
    <xf numFmtId="2" fontId="0" fillId="0" borderId="19" xfId="0" applyNumberFormat="1" applyFont="1" applyFill="1" applyBorder="1" applyAlignment="1">
      <alignment horizontal="right" vertical="center" wrapText="1"/>
    </xf>
    <xf numFmtId="2" fontId="0" fillId="0" borderId="21" xfId="0" applyNumberFormat="1" applyFont="1" applyFill="1" applyBorder="1" applyAlignment="1">
      <alignment horizontal="right" vertical="center" wrapText="1"/>
    </xf>
    <xf numFmtId="4" fontId="69" fillId="0" borderId="65" xfId="0" applyNumberFormat="1" applyFont="1" applyFill="1" applyBorder="1" applyAlignment="1">
      <alignment/>
    </xf>
    <xf numFmtId="4" fontId="69" fillId="0" borderId="65" xfId="0" applyNumberFormat="1" applyFont="1" applyFill="1" applyBorder="1" applyAlignment="1">
      <alignment horizontal="right" vertical="center" wrapText="1"/>
    </xf>
    <xf numFmtId="4" fontId="69" fillId="0" borderId="69" xfId="0" applyNumberFormat="1" applyFont="1" applyFill="1" applyBorder="1" applyAlignment="1">
      <alignment horizontal="right" vertical="center" wrapText="1"/>
    </xf>
    <xf numFmtId="2" fontId="0" fillId="0" borderId="24" xfId="0" applyNumberFormat="1" applyFont="1" applyFill="1" applyBorder="1" applyAlignment="1">
      <alignment horizontal="right" wrapText="1"/>
    </xf>
    <xf numFmtId="2" fontId="0" fillId="0" borderId="19" xfId="0" applyNumberFormat="1" applyFont="1" applyFill="1" applyBorder="1" applyAlignment="1">
      <alignment horizontal="right"/>
    </xf>
    <xf numFmtId="2" fontId="0" fillId="0" borderId="70" xfId="0" applyNumberFormat="1" applyFont="1" applyFill="1" applyBorder="1" applyAlignment="1">
      <alignment/>
    </xf>
    <xf numFmtId="2" fontId="69" fillId="0" borderId="65" xfId="0" applyNumberFormat="1" applyFont="1" applyFill="1" applyBorder="1" applyAlignment="1">
      <alignment/>
    </xf>
    <xf numFmtId="2" fontId="64" fillId="0" borderId="24" xfId="0" applyNumberFormat="1" applyFont="1" applyFill="1" applyBorder="1" applyAlignment="1">
      <alignment/>
    </xf>
    <xf numFmtId="2" fontId="69" fillId="0" borderId="65" xfId="0" applyNumberFormat="1" applyFont="1" applyFill="1" applyBorder="1" applyAlignment="1">
      <alignment horizontal="right" wrapText="1"/>
    </xf>
    <xf numFmtId="2" fontId="69" fillId="0" borderId="69" xfId="0" applyNumberFormat="1" applyFont="1" applyFill="1" applyBorder="1" applyAlignment="1">
      <alignment horizontal="right" wrapText="1"/>
    </xf>
    <xf numFmtId="4" fontId="69" fillId="0" borderId="14" xfId="0" applyNumberFormat="1" applyFont="1" applyFill="1" applyBorder="1" applyAlignment="1">
      <alignment/>
    </xf>
    <xf numFmtId="4" fontId="69" fillId="0" borderId="65" xfId="0" applyNumberFormat="1" applyFont="1" applyFill="1" applyBorder="1" applyAlignment="1">
      <alignment horizontal="right" wrapText="1"/>
    </xf>
    <xf numFmtId="4" fontId="69" fillId="0" borderId="69" xfId="0" applyNumberFormat="1" applyFont="1" applyFill="1" applyBorder="1" applyAlignment="1">
      <alignment horizontal="right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5" xfId="34"/>
    <cellStyle name="xl50" xfId="35"/>
    <cellStyle name="xl51" xfId="36"/>
    <cellStyle name="xl83" xfId="37"/>
    <cellStyle name="xl84" xfId="38"/>
    <cellStyle name="xl8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4">
      <pane ySplit="7" topLeftCell="A11" activePane="bottomLeft" state="frozen"/>
      <selection pane="topLeft" activeCell="A4" sqref="A4"/>
      <selection pane="bottomLeft" activeCell="I50" sqref="I50"/>
    </sheetView>
  </sheetViews>
  <sheetFormatPr defaultColWidth="9.140625" defaultRowHeight="12.75"/>
  <cols>
    <col min="1" max="1" width="11.7109375" style="13" customWidth="1"/>
    <col min="2" max="2" width="47.57421875" style="13" customWidth="1"/>
    <col min="3" max="3" width="11.00390625" style="13" customWidth="1"/>
    <col min="4" max="5" width="10.140625" style="13" customWidth="1"/>
    <col min="6" max="7" width="8.421875" style="13" customWidth="1"/>
    <col min="8" max="8" width="9.140625" style="13" customWidth="1"/>
    <col min="9" max="9" width="11.28125" style="13" customWidth="1"/>
    <col min="10" max="10" width="9.57421875" style="13" bestFit="1" customWidth="1"/>
    <col min="11" max="16384" width="9.140625" style="13" customWidth="1"/>
  </cols>
  <sheetData>
    <row r="1" spans="2:7" ht="12.75">
      <c r="B1" s="45"/>
      <c r="C1" s="46"/>
      <c r="D1" s="46"/>
      <c r="E1" s="45" t="s">
        <v>122</v>
      </c>
      <c r="F1" s="45"/>
      <c r="G1" s="45"/>
    </row>
    <row r="2" spans="2:7" ht="12.75">
      <c r="B2" s="169"/>
      <c r="C2" s="169"/>
      <c r="D2" s="169"/>
      <c r="E2" s="169"/>
      <c r="F2" s="169"/>
      <c r="G2" s="169"/>
    </row>
    <row r="3" spans="2:7" ht="9" customHeight="1">
      <c r="B3" s="47"/>
      <c r="C3" s="47"/>
      <c r="D3" s="47"/>
      <c r="E3" s="47"/>
      <c r="F3" s="47"/>
      <c r="G3" s="47"/>
    </row>
    <row r="4" spans="1:7" s="49" customFormat="1" ht="18" customHeight="1">
      <c r="A4" s="170" t="s">
        <v>124</v>
      </c>
      <c r="B4" s="170"/>
      <c r="C4" s="170"/>
      <c r="D4" s="170"/>
      <c r="E4" s="170"/>
      <c r="F4" s="170"/>
      <c r="G4" s="170"/>
    </row>
    <row r="5" spans="1:7" s="49" customFormat="1" ht="18" customHeight="1">
      <c r="A5" s="170" t="s">
        <v>135</v>
      </c>
      <c r="B5" s="170"/>
      <c r="C5" s="170"/>
      <c r="D5" s="170"/>
      <c r="E5" s="170"/>
      <c r="F5" s="170"/>
      <c r="G5" s="170"/>
    </row>
    <row r="6" ht="8.25" customHeight="1"/>
    <row r="7" spans="5:7" ht="11.25" customHeight="1" thickBot="1">
      <c r="E7" s="171" t="s">
        <v>0</v>
      </c>
      <c r="F7" s="171"/>
      <c r="G7" s="171"/>
    </row>
    <row r="8" spans="1:7" s="49" customFormat="1" ht="12.75">
      <c r="A8" s="174" t="s">
        <v>1</v>
      </c>
      <c r="B8" s="174" t="s">
        <v>2</v>
      </c>
      <c r="C8" s="174" t="s">
        <v>86</v>
      </c>
      <c r="D8" s="174" t="s">
        <v>88</v>
      </c>
      <c r="E8" s="187" t="s">
        <v>3</v>
      </c>
      <c r="F8" s="174" t="s">
        <v>87</v>
      </c>
      <c r="G8" s="188" t="s">
        <v>89</v>
      </c>
    </row>
    <row r="9" spans="1:7" s="49" customFormat="1" ht="12.75">
      <c r="A9" s="175"/>
      <c r="B9" s="175"/>
      <c r="C9" s="175"/>
      <c r="D9" s="175"/>
      <c r="E9" s="189"/>
      <c r="F9" s="175"/>
      <c r="G9" s="190"/>
    </row>
    <row r="10" spans="1:10" s="49" customFormat="1" ht="30.75" customHeight="1" thickBot="1">
      <c r="A10" s="175"/>
      <c r="B10" s="176"/>
      <c r="C10" s="176"/>
      <c r="D10" s="176"/>
      <c r="E10" s="191"/>
      <c r="F10" s="176"/>
      <c r="G10" s="192"/>
      <c r="I10" s="50"/>
      <c r="J10" s="50"/>
    </row>
    <row r="11" spans="1:11" ht="16.5" customHeight="1" thickBot="1">
      <c r="A11" s="14" t="s">
        <v>4</v>
      </c>
      <c r="B11" s="15" t="s">
        <v>5</v>
      </c>
      <c r="C11" s="183">
        <f>C16+C17+C18+C19+C20+C21+C22+C23+C24+C25+C26+C27+C28+C14+C12+C15+C13</f>
        <v>292657</v>
      </c>
      <c r="D11" s="184">
        <f>D16+D17+D18+D19+D20+D21+D22+D23+D24+D25+D26+D27+D28+D14+D12+D15+D13</f>
        <v>73164.25</v>
      </c>
      <c r="E11" s="184">
        <f>E16+E17+E18+E19+E20+E21+E22+E23+E24+E25+E26+E27+E28+E14+E12+E15+E13</f>
        <v>48640</v>
      </c>
      <c r="F11" s="193">
        <f>E11/D11*100</f>
        <v>66.4805557358956</v>
      </c>
      <c r="G11" s="193">
        <f>E11/C11*100</f>
        <v>16.6201389339739</v>
      </c>
      <c r="I11" s="16"/>
      <c r="J11" s="16"/>
      <c r="K11" s="16"/>
    </row>
    <row r="12" spans="1:9" ht="13.5" customHeight="1">
      <c r="A12" s="17" t="s">
        <v>6</v>
      </c>
      <c r="B12" s="18" t="s">
        <v>7</v>
      </c>
      <c r="C12" s="127">
        <v>222330</v>
      </c>
      <c r="D12" s="194">
        <f>C12/12*3</f>
        <v>55582.5</v>
      </c>
      <c r="E12" s="127">
        <v>31635</v>
      </c>
      <c r="F12" s="195">
        <f aca="true" t="shared" si="0" ref="F12:F42">E12/D12*100</f>
        <v>56.915396032924036</v>
      </c>
      <c r="G12" s="195">
        <f aca="true" t="shared" si="1" ref="G12:G42">E12/C12*100</f>
        <v>14.228849008231009</v>
      </c>
      <c r="I12" s="52"/>
    </row>
    <row r="13" spans="1:9" ht="40.5" customHeight="1">
      <c r="A13" s="19" t="s">
        <v>111</v>
      </c>
      <c r="B13" s="20" t="s">
        <v>112</v>
      </c>
      <c r="C13" s="127">
        <v>18107</v>
      </c>
      <c r="D13" s="194">
        <f>C13/12*3</f>
        <v>4526.75</v>
      </c>
      <c r="E13" s="127">
        <v>4561</v>
      </c>
      <c r="F13" s="196">
        <f t="shared" si="0"/>
        <v>100.75661346440603</v>
      </c>
      <c r="G13" s="196">
        <f t="shared" si="1"/>
        <v>25.189153366101507</v>
      </c>
      <c r="I13" s="52"/>
    </row>
    <row r="14" spans="1:9" ht="29.25" customHeight="1">
      <c r="A14" s="19" t="s">
        <v>108</v>
      </c>
      <c r="B14" s="21" t="s">
        <v>107</v>
      </c>
      <c r="C14" s="127">
        <v>11502</v>
      </c>
      <c r="D14" s="194">
        <f aca="true" t="shared" si="2" ref="D14:D27">C14/12*3</f>
        <v>2875.5</v>
      </c>
      <c r="E14" s="127">
        <v>1470</v>
      </c>
      <c r="F14" s="196">
        <f t="shared" si="0"/>
        <v>51.12154407929056</v>
      </c>
      <c r="G14" s="196">
        <f t="shared" si="1"/>
        <v>12.78038601982264</v>
      </c>
      <c r="I14" s="52"/>
    </row>
    <row r="15" spans="1:10" ht="39" customHeight="1">
      <c r="A15" s="22" t="s">
        <v>109</v>
      </c>
      <c r="B15" s="23" t="s">
        <v>110</v>
      </c>
      <c r="C15" s="127">
        <v>1616</v>
      </c>
      <c r="D15" s="194">
        <f t="shared" si="2"/>
        <v>404</v>
      </c>
      <c r="E15" s="127">
        <v>-95</v>
      </c>
      <c r="F15" s="196">
        <f t="shared" si="0"/>
        <v>-23.51485148514851</v>
      </c>
      <c r="G15" s="196">
        <f t="shared" si="1"/>
        <v>-5.878712871287128</v>
      </c>
      <c r="I15" s="52"/>
      <c r="J15" s="16"/>
    </row>
    <row r="16" spans="1:9" ht="24.75" customHeight="1">
      <c r="A16" s="6" t="s">
        <v>8</v>
      </c>
      <c r="B16" s="24" t="s">
        <v>9</v>
      </c>
      <c r="C16" s="127">
        <v>0</v>
      </c>
      <c r="D16" s="194">
        <f t="shared" si="2"/>
        <v>0</v>
      </c>
      <c r="E16" s="127">
        <v>1</v>
      </c>
      <c r="F16" s="196">
        <v>0</v>
      </c>
      <c r="G16" s="196">
        <v>0</v>
      </c>
      <c r="I16" s="52"/>
    </row>
    <row r="17" spans="1:9" ht="15" customHeight="1">
      <c r="A17" s="25" t="s">
        <v>10</v>
      </c>
      <c r="B17" s="26" t="s">
        <v>11</v>
      </c>
      <c r="C17" s="127">
        <v>22</v>
      </c>
      <c r="D17" s="194">
        <f t="shared" si="2"/>
        <v>5.5</v>
      </c>
      <c r="E17" s="99">
        <v>0</v>
      </c>
      <c r="F17" s="196">
        <f t="shared" si="0"/>
        <v>0</v>
      </c>
      <c r="G17" s="196">
        <f t="shared" si="1"/>
        <v>0</v>
      </c>
      <c r="I17" s="52"/>
    </row>
    <row r="18" spans="1:9" ht="18" customHeight="1">
      <c r="A18" s="25" t="s">
        <v>12</v>
      </c>
      <c r="B18" s="26" t="s">
        <v>13</v>
      </c>
      <c r="C18" s="127">
        <v>4856</v>
      </c>
      <c r="D18" s="194">
        <f t="shared" si="2"/>
        <v>1214</v>
      </c>
      <c r="E18" s="127">
        <v>-86</v>
      </c>
      <c r="F18" s="197">
        <f t="shared" si="0"/>
        <v>-7.0840197693574956</v>
      </c>
      <c r="G18" s="197">
        <f t="shared" si="1"/>
        <v>-1.7710049423393739</v>
      </c>
      <c r="I18" s="52"/>
    </row>
    <row r="19" spans="1:9" ht="12.75">
      <c r="A19" s="6" t="s">
        <v>14</v>
      </c>
      <c r="B19" s="27" t="s">
        <v>15</v>
      </c>
      <c r="C19" s="127">
        <v>13433</v>
      </c>
      <c r="D19" s="194">
        <f t="shared" si="2"/>
        <v>3358.25</v>
      </c>
      <c r="E19" s="127">
        <v>2639</v>
      </c>
      <c r="F19" s="197">
        <f t="shared" si="0"/>
        <v>78.58259510161542</v>
      </c>
      <c r="G19" s="197">
        <f t="shared" si="1"/>
        <v>19.645648775403856</v>
      </c>
      <c r="I19" s="52"/>
    </row>
    <row r="20" spans="1:9" ht="12.75">
      <c r="A20" s="6" t="s">
        <v>16</v>
      </c>
      <c r="B20" s="27" t="s">
        <v>17</v>
      </c>
      <c r="C20" s="127">
        <v>2959</v>
      </c>
      <c r="D20" s="194">
        <f t="shared" si="2"/>
        <v>739.75</v>
      </c>
      <c r="E20" s="127">
        <v>857</v>
      </c>
      <c r="F20" s="197">
        <f t="shared" si="0"/>
        <v>115.84994930719839</v>
      </c>
      <c r="G20" s="197">
        <f t="shared" si="1"/>
        <v>28.962487326799597</v>
      </c>
      <c r="I20" s="52"/>
    </row>
    <row r="21" spans="1:9" ht="25.5">
      <c r="A21" s="6" t="s">
        <v>18</v>
      </c>
      <c r="B21" s="26" t="s">
        <v>90</v>
      </c>
      <c r="C21" s="99">
        <v>0</v>
      </c>
      <c r="D21" s="194">
        <f t="shared" si="2"/>
        <v>0</v>
      </c>
      <c r="E21" s="99">
        <v>2</v>
      </c>
      <c r="F21" s="196">
        <v>0</v>
      </c>
      <c r="G21" s="196">
        <v>0</v>
      </c>
      <c r="I21" s="51"/>
    </row>
    <row r="22" spans="1:9" ht="24" customHeight="1">
      <c r="A22" s="9" t="s">
        <v>19</v>
      </c>
      <c r="B22" s="24" t="s">
        <v>91</v>
      </c>
      <c r="C22" s="127">
        <v>7419</v>
      </c>
      <c r="D22" s="194">
        <f t="shared" si="2"/>
        <v>1854.75</v>
      </c>
      <c r="E22" s="127">
        <v>1347</v>
      </c>
      <c r="F22" s="196">
        <f t="shared" si="0"/>
        <v>72.62434290335624</v>
      </c>
      <c r="G22" s="196">
        <f t="shared" si="1"/>
        <v>18.15608572583906</v>
      </c>
      <c r="I22" s="52"/>
    </row>
    <row r="23" spans="1:9" ht="15" customHeight="1">
      <c r="A23" s="9" t="s">
        <v>20</v>
      </c>
      <c r="B23" s="28" t="s">
        <v>21</v>
      </c>
      <c r="C23" s="127">
        <v>448</v>
      </c>
      <c r="D23" s="194">
        <f t="shared" si="2"/>
        <v>112</v>
      </c>
      <c r="E23" s="99">
        <v>702</v>
      </c>
      <c r="F23" s="197">
        <f t="shared" si="0"/>
        <v>626.7857142857143</v>
      </c>
      <c r="G23" s="197">
        <f t="shared" si="1"/>
        <v>156.69642857142858</v>
      </c>
      <c r="I23" s="53"/>
    </row>
    <row r="24" spans="1:9" ht="25.5">
      <c r="A24" s="6" t="s">
        <v>22</v>
      </c>
      <c r="B24" s="7" t="s">
        <v>23</v>
      </c>
      <c r="C24" s="127">
        <v>1256</v>
      </c>
      <c r="D24" s="194">
        <f t="shared" si="2"/>
        <v>314</v>
      </c>
      <c r="E24" s="127">
        <v>5136</v>
      </c>
      <c r="F24" s="196">
        <f t="shared" si="0"/>
        <v>1635.6687898089174</v>
      </c>
      <c r="G24" s="196">
        <f t="shared" si="1"/>
        <v>408.91719745222935</v>
      </c>
      <c r="I24" s="52"/>
    </row>
    <row r="25" spans="1:9" ht="25.5">
      <c r="A25" s="6" t="s">
        <v>24</v>
      </c>
      <c r="B25" s="7" t="s">
        <v>25</v>
      </c>
      <c r="C25" s="127">
        <v>3631</v>
      </c>
      <c r="D25" s="194">
        <f t="shared" si="2"/>
        <v>907.75</v>
      </c>
      <c r="E25" s="127">
        <v>409</v>
      </c>
      <c r="F25" s="196">
        <f t="shared" si="0"/>
        <v>45.056458275957034</v>
      </c>
      <c r="G25" s="196">
        <f t="shared" si="1"/>
        <v>11.264114568989259</v>
      </c>
      <c r="I25" s="52"/>
    </row>
    <row r="26" spans="1:9" ht="12.75">
      <c r="A26" s="29" t="s">
        <v>26</v>
      </c>
      <c r="B26" s="7" t="s">
        <v>27</v>
      </c>
      <c r="C26" s="99">
        <v>0</v>
      </c>
      <c r="D26" s="194">
        <f t="shared" si="2"/>
        <v>0</v>
      </c>
      <c r="E26" s="99">
        <v>0</v>
      </c>
      <c r="F26" s="197">
        <v>0</v>
      </c>
      <c r="G26" s="197">
        <v>0</v>
      </c>
      <c r="I26" s="51"/>
    </row>
    <row r="27" spans="1:9" ht="15.75" customHeight="1">
      <c r="A27" s="6" t="s">
        <v>28</v>
      </c>
      <c r="B27" s="7" t="s">
        <v>29</v>
      </c>
      <c r="C27" s="127">
        <v>5078</v>
      </c>
      <c r="D27" s="194">
        <f t="shared" si="2"/>
        <v>1269.5</v>
      </c>
      <c r="E27" s="127">
        <v>107</v>
      </c>
      <c r="F27" s="197">
        <f t="shared" si="0"/>
        <v>8.428515163450177</v>
      </c>
      <c r="G27" s="197">
        <f t="shared" si="1"/>
        <v>2.1071287908625442</v>
      </c>
      <c r="I27" s="52"/>
    </row>
    <row r="28" spans="1:9" ht="13.5" thickBot="1">
      <c r="A28" s="29" t="s">
        <v>30</v>
      </c>
      <c r="B28" s="30" t="s">
        <v>31</v>
      </c>
      <c r="C28" s="100">
        <v>0</v>
      </c>
      <c r="D28" s="194">
        <f>C28/12*1</f>
        <v>0</v>
      </c>
      <c r="E28" s="127">
        <v>-45</v>
      </c>
      <c r="F28" s="198">
        <v>0</v>
      </c>
      <c r="G28" s="198">
        <v>0</v>
      </c>
      <c r="I28" s="51"/>
    </row>
    <row r="29" spans="1:9" s="33" customFormat="1" ht="15" customHeight="1" thickBot="1">
      <c r="A29" s="31" t="s">
        <v>32</v>
      </c>
      <c r="B29" s="32" t="s">
        <v>33</v>
      </c>
      <c r="C29" s="199">
        <f>C30</f>
        <v>445771</v>
      </c>
      <c r="D29" s="199">
        <f>D30</f>
        <v>111442.75</v>
      </c>
      <c r="E29" s="199">
        <f>E30+E40+E39</f>
        <v>103674</v>
      </c>
      <c r="F29" s="200">
        <f t="shared" si="0"/>
        <v>93.02893189552483</v>
      </c>
      <c r="G29" s="201">
        <f t="shared" si="1"/>
        <v>23.25723297388121</v>
      </c>
      <c r="I29" s="54"/>
    </row>
    <row r="30" spans="1:9" ht="28.5" customHeight="1">
      <c r="A30" s="34" t="s">
        <v>34</v>
      </c>
      <c r="B30" s="35" t="s">
        <v>35</v>
      </c>
      <c r="C30" s="194">
        <f>C31+C33+C36+C37+C38</f>
        <v>445771</v>
      </c>
      <c r="D30" s="194">
        <f>D31+D33+D36+D37+D38</f>
        <v>111442.75</v>
      </c>
      <c r="E30" s="194">
        <f>E31+E33+E36+E37+E38</f>
        <v>115911</v>
      </c>
      <c r="F30" s="202">
        <f t="shared" si="0"/>
        <v>104.00945777091826</v>
      </c>
      <c r="G30" s="202">
        <f t="shared" si="1"/>
        <v>26.002364442729565</v>
      </c>
      <c r="I30" s="55"/>
    </row>
    <row r="31" spans="1:9" ht="28.5">
      <c r="A31" s="8" t="s">
        <v>36</v>
      </c>
      <c r="B31" s="36" t="s">
        <v>92</v>
      </c>
      <c r="C31" s="99">
        <f>C32</f>
        <v>158879</v>
      </c>
      <c r="D31" s="99">
        <f>D32</f>
        <v>39719.75</v>
      </c>
      <c r="E31" s="99">
        <f>E32</f>
        <v>39058</v>
      </c>
      <c r="F31" s="203">
        <f>F32</f>
        <v>98.3339522529724</v>
      </c>
      <c r="G31" s="203">
        <f>G32</f>
        <v>24.5834880632431</v>
      </c>
      <c r="I31" s="51"/>
    </row>
    <row r="32" spans="1:9" ht="14.25">
      <c r="A32" s="8" t="s">
        <v>94</v>
      </c>
      <c r="B32" s="37" t="s">
        <v>93</v>
      </c>
      <c r="C32" s="127">
        <v>158879</v>
      </c>
      <c r="D32" s="194">
        <f>C32/12*3</f>
        <v>39719.75</v>
      </c>
      <c r="E32" s="127">
        <v>39058</v>
      </c>
      <c r="F32" s="196">
        <f t="shared" si="0"/>
        <v>98.3339522529724</v>
      </c>
      <c r="G32" s="196">
        <f t="shared" si="1"/>
        <v>24.5834880632431</v>
      </c>
      <c r="I32" s="51"/>
    </row>
    <row r="33" spans="1:9" ht="29.25" customHeight="1">
      <c r="A33" s="9" t="s">
        <v>126</v>
      </c>
      <c r="B33" s="7" t="s">
        <v>95</v>
      </c>
      <c r="C33" s="127">
        <v>21624</v>
      </c>
      <c r="D33" s="194">
        <f aca="true" t="shared" si="3" ref="D33:D39">C33/12*3</f>
        <v>5406</v>
      </c>
      <c r="E33" s="99">
        <v>9871</v>
      </c>
      <c r="F33" s="196">
        <f t="shared" si="0"/>
        <v>182.5934147243803</v>
      </c>
      <c r="G33" s="196">
        <f t="shared" si="1"/>
        <v>45.648353681095074</v>
      </c>
      <c r="H33" s="52"/>
      <c r="I33" s="52"/>
    </row>
    <row r="34" spans="1:9" ht="33.75">
      <c r="A34" s="9" t="s">
        <v>96</v>
      </c>
      <c r="B34" s="38" t="s">
        <v>97</v>
      </c>
      <c r="C34" s="99">
        <v>0</v>
      </c>
      <c r="D34" s="194">
        <f t="shared" si="3"/>
        <v>0</v>
      </c>
      <c r="E34" s="99">
        <v>0</v>
      </c>
      <c r="F34" s="196">
        <v>0</v>
      </c>
      <c r="G34" s="196">
        <v>0</v>
      </c>
      <c r="I34" s="51"/>
    </row>
    <row r="35" spans="1:9" ht="12.75" customHeight="1" hidden="1">
      <c r="A35" s="6"/>
      <c r="B35" s="39"/>
      <c r="C35" s="99"/>
      <c r="D35" s="194">
        <f t="shared" si="3"/>
        <v>0</v>
      </c>
      <c r="E35" s="99"/>
      <c r="F35" s="196" t="e">
        <f t="shared" si="0"/>
        <v>#DIV/0!</v>
      </c>
      <c r="G35" s="196" t="e">
        <f t="shared" si="1"/>
        <v>#DIV/0!</v>
      </c>
      <c r="I35" s="51"/>
    </row>
    <row r="36" spans="1:9" ht="20.25" customHeight="1">
      <c r="A36" s="8" t="s">
        <v>125</v>
      </c>
      <c r="B36" s="39" t="s">
        <v>37</v>
      </c>
      <c r="C36" s="127">
        <v>242313</v>
      </c>
      <c r="D36" s="194">
        <f t="shared" si="3"/>
        <v>60578.25</v>
      </c>
      <c r="E36" s="127">
        <v>63054</v>
      </c>
      <c r="F36" s="196">
        <f>E36/D36*100</f>
        <v>104.08686285919451</v>
      </c>
      <c r="G36" s="196">
        <f>E36/C36*100</f>
        <v>26.021715714798628</v>
      </c>
      <c r="I36" s="52"/>
    </row>
    <row r="37" spans="1:9" ht="15" customHeight="1">
      <c r="A37" s="10" t="s">
        <v>127</v>
      </c>
      <c r="B37" s="40" t="s">
        <v>38</v>
      </c>
      <c r="C37" s="99">
        <v>22955</v>
      </c>
      <c r="D37" s="194">
        <f t="shared" si="3"/>
        <v>5738.75</v>
      </c>
      <c r="E37" s="99">
        <v>3928</v>
      </c>
      <c r="F37" s="196">
        <v>0</v>
      </c>
      <c r="G37" s="196">
        <v>0</v>
      </c>
      <c r="I37" s="52"/>
    </row>
    <row r="38" spans="1:7" ht="24.75" customHeight="1">
      <c r="A38" s="11" t="s">
        <v>39</v>
      </c>
      <c r="B38" s="41" t="s">
        <v>98</v>
      </c>
      <c r="C38" s="99">
        <v>0</v>
      </c>
      <c r="D38" s="194">
        <f t="shared" si="3"/>
        <v>0</v>
      </c>
      <c r="E38" s="99">
        <v>0</v>
      </c>
      <c r="F38" s="196">
        <v>0</v>
      </c>
      <c r="G38" s="196">
        <v>0</v>
      </c>
    </row>
    <row r="39" spans="1:7" ht="26.25" customHeight="1">
      <c r="A39" s="11" t="s">
        <v>128</v>
      </c>
      <c r="B39" s="42" t="s">
        <v>129</v>
      </c>
      <c r="C39" s="185">
        <v>0</v>
      </c>
      <c r="D39" s="194">
        <f t="shared" si="3"/>
        <v>0</v>
      </c>
      <c r="E39" s="99">
        <v>0</v>
      </c>
      <c r="F39" s="196">
        <v>0</v>
      </c>
      <c r="G39" s="196">
        <v>0</v>
      </c>
    </row>
    <row r="40" spans="1:7" ht="53.25" customHeight="1" thickBot="1">
      <c r="A40" s="11" t="s">
        <v>131</v>
      </c>
      <c r="B40" s="42" t="s">
        <v>99</v>
      </c>
      <c r="C40" s="186">
        <v>0</v>
      </c>
      <c r="D40" s="204">
        <f>C40/12*1</f>
        <v>0</v>
      </c>
      <c r="E40" s="127">
        <v>-12237</v>
      </c>
      <c r="F40" s="196">
        <v>0</v>
      </c>
      <c r="G40" s="196">
        <v>0</v>
      </c>
    </row>
    <row r="41" spans="1:7" ht="27" customHeight="1" thickBot="1">
      <c r="A41" s="12" t="s">
        <v>40</v>
      </c>
      <c r="B41" s="43" t="s">
        <v>41</v>
      </c>
      <c r="C41" s="205">
        <v>0</v>
      </c>
      <c r="D41" s="206">
        <f>C41/12*1</f>
        <v>0</v>
      </c>
      <c r="E41" s="205">
        <v>0</v>
      </c>
      <c r="F41" s="207">
        <v>0</v>
      </c>
      <c r="G41" s="208">
        <v>0</v>
      </c>
    </row>
    <row r="42" spans="1:10" ht="18" customHeight="1" thickBot="1">
      <c r="A42" s="177" t="s">
        <v>42</v>
      </c>
      <c r="B42" s="178"/>
      <c r="C42" s="209">
        <f>C30+C11</f>
        <v>738428</v>
      </c>
      <c r="D42" s="209">
        <f>D30+D11</f>
        <v>184607</v>
      </c>
      <c r="E42" s="199">
        <f>E29+E11</f>
        <v>152314</v>
      </c>
      <c r="F42" s="210">
        <f t="shared" si="0"/>
        <v>82.50716386702562</v>
      </c>
      <c r="G42" s="211">
        <f t="shared" si="1"/>
        <v>20.626790966756406</v>
      </c>
      <c r="I42" s="16"/>
      <c r="J42" s="16"/>
    </row>
    <row r="43" ht="10.5" customHeight="1">
      <c r="A43" s="44"/>
    </row>
    <row r="44" ht="12.75" hidden="1"/>
    <row r="45" spans="1:2" ht="14.25" customHeight="1">
      <c r="A45" s="172" t="s">
        <v>113</v>
      </c>
      <c r="B45" s="172"/>
    </row>
    <row r="46" spans="1:2" ht="12.75">
      <c r="A46" s="172"/>
      <c r="B46" s="172"/>
    </row>
    <row r="47" spans="1:7" ht="14.25">
      <c r="A47" s="172"/>
      <c r="B47" s="172"/>
      <c r="E47" s="173" t="s">
        <v>123</v>
      </c>
      <c r="F47" s="173"/>
      <c r="G47" s="173"/>
    </row>
    <row r="51" ht="12.75">
      <c r="E51" s="16"/>
    </row>
  </sheetData>
  <sheetProtection/>
  <mergeCells count="14">
    <mergeCell ref="A42:B42"/>
    <mergeCell ref="F8:F10"/>
    <mergeCell ref="G8:G10"/>
    <mergeCell ref="A8:A10"/>
    <mergeCell ref="B2:G2"/>
    <mergeCell ref="A4:G4"/>
    <mergeCell ref="A5:G5"/>
    <mergeCell ref="E7:G7"/>
    <mergeCell ref="A45:B47"/>
    <mergeCell ref="E47:G47"/>
    <mergeCell ref="B8:B10"/>
    <mergeCell ref="C8:C10"/>
    <mergeCell ref="D8:D10"/>
    <mergeCell ref="E8:E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C5" sqref="C1:G16384"/>
    </sheetView>
  </sheetViews>
  <sheetFormatPr defaultColWidth="9.140625" defaultRowHeight="12.75"/>
  <cols>
    <col min="1" max="1" width="5.8515625" style="13" customWidth="1"/>
    <col min="2" max="2" width="52.00390625" style="13" customWidth="1"/>
    <col min="3" max="3" width="12.57421875" style="13" customWidth="1"/>
    <col min="4" max="4" width="8.421875" style="13" hidden="1" customWidth="1"/>
    <col min="5" max="5" width="9.8515625" style="13" customWidth="1"/>
    <col min="6" max="6" width="1.57421875" style="13" hidden="1" customWidth="1"/>
    <col min="7" max="7" width="8.7109375" style="13" customWidth="1"/>
    <col min="8" max="16384" width="9.140625" style="13" customWidth="1"/>
  </cols>
  <sheetData>
    <row r="1" spans="2:7" ht="11.25" customHeight="1">
      <c r="B1" s="56"/>
      <c r="C1" s="179" t="s">
        <v>121</v>
      </c>
      <c r="D1" s="179"/>
      <c r="E1" s="179"/>
      <c r="F1" s="179"/>
      <c r="G1" s="179"/>
    </row>
    <row r="2" spans="2:7" ht="11.25" customHeight="1">
      <c r="B2" s="180"/>
      <c r="C2" s="180"/>
      <c r="D2" s="180"/>
      <c r="E2" s="180"/>
      <c r="F2" s="180"/>
      <c r="G2" s="180"/>
    </row>
    <row r="3" spans="1:7" ht="12.75">
      <c r="A3" s="170" t="s">
        <v>124</v>
      </c>
      <c r="B3" s="170"/>
      <c r="C3" s="170"/>
      <c r="D3" s="170"/>
      <c r="E3" s="170"/>
      <c r="F3" s="170"/>
      <c r="G3" s="170"/>
    </row>
    <row r="4" spans="1:7" ht="12.75">
      <c r="A4" s="181" t="s">
        <v>136</v>
      </c>
      <c r="B4" s="181"/>
      <c r="C4" s="181"/>
      <c r="D4" s="181"/>
      <c r="E4" s="181"/>
      <c r="F4" s="181"/>
      <c r="G4" s="181"/>
    </row>
    <row r="5" spans="5:7" ht="12.75" customHeight="1" thickBot="1">
      <c r="E5" s="182" t="s">
        <v>43</v>
      </c>
      <c r="F5" s="182"/>
      <c r="G5" s="182"/>
    </row>
    <row r="6" spans="1:7" s="166" customFormat="1" ht="57" customHeight="1" thickBot="1">
      <c r="A6" s="57" t="s">
        <v>44</v>
      </c>
      <c r="B6" s="58" t="s">
        <v>45</v>
      </c>
      <c r="C6" s="140" t="s">
        <v>84</v>
      </c>
      <c r="D6" s="147" t="s">
        <v>46</v>
      </c>
      <c r="E6" s="140" t="s">
        <v>47</v>
      </c>
      <c r="F6" s="140" t="s">
        <v>48</v>
      </c>
      <c r="G6" s="148" t="s">
        <v>85</v>
      </c>
    </row>
    <row r="7" spans="1:7" ht="12" customHeight="1" thickBot="1">
      <c r="A7" s="59">
        <v>100</v>
      </c>
      <c r="B7" s="60" t="s">
        <v>49</v>
      </c>
      <c r="C7" s="103">
        <f>SUM(C8:C15)</f>
        <v>79656</v>
      </c>
      <c r="D7" s="149"/>
      <c r="E7" s="144">
        <f>SUM(E8:E15)</f>
        <v>11799</v>
      </c>
      <c r="F7" s="149"/>
      <c r="G7" s="150">
        <f aca="true" t="shared" si="0" ref="G7:G59">E7/C7*100</f>
        <v>14.812443507080447</v>
      </c>
    </row>
    <row r="8" spans="1:7" s="167" customFormat="1" ht="12.75" customHeight="1">
      <c r="A8" s="61">
        <v>102</v>
      </c>
      <c r="B8" s="112" t="s">
        <v>82</v>
      </c>
      <c r="C8" s="128">
        <v>2109</v>
      </c>
      <c r="D8" s="151"/>
      <c r="E8" s="129">
        <v>415</v>
      </c>
      <c r="F8" s="151"/>
      <c r="G8" s="152">
        <f t="shared" si="0"/>
        <v>19.677572309151255</v>
      </c>
    </row>
    <row r="9" spans="1:7" ht="23.25" customHeight="1">
      <c r="A9" s="62">
        <v>103</v>
      </c>
      <c r="B9" s="113" t="s">
        <v>50</v>
      </c>
      <c r="C9" s="128">
        <v>1991</v>
      </c>
      <c r="D9" s="27"/>
      <c r="E9" s="129">
        <v>447</v>
      </c>
      <c r="F9" s="27"/>
      <c r="G9" s="153">
        <f t="shared" si="0"/>
        <v>22.451029633350075</v>
      </c>
    </row>
    <row r="10" spans="1:7" ht="24" customHeight="1">
      <c r="A10" s="62">
        <v>104</v>
      </c>
      <c r="B10" s="113" t="s">
        <v>83</v>
      </c>
      <c r="C10" s="128">
        <v>49088</v>
      </c>
      <c r="D10" s="27"/>
      <c r="E10" s="129">
        <v>6756</v>
      </c>
      <c r="F10" s="27"/>
      <c r="G10" s="153">
        <f t="shared" si="0"/>
        <v>13.76303780964798</v>
      </c>
    </row>
    <row r="11" spans="1:7" ht="24" customHeight="1">
      <c r="A11" s="63">
        <v>105</v>
      </c>
      <c r="B11" s="114" t="s">
        <v>116</v>
      </c>
      <c r="C11" s="128">
        <v>1</v>
      </c>
      <c r="D11" s="30"/>
      <c r="E11" s="126">
        <v>0</v>
      </c>
      <c r="F11" s="30"/>
      <c r="G11" s="154">
        <f t="shared" si="0"/>
        <v>0</v>
      </c>
    </row>
    <row r="12" spans="1:7" ht="45" customHeight="1">
      <c r="A12" s="63">
        <v>106</v>
      </c>
      <c r="B12" s="115" t="s">
        <v>117</v>
      </c>
      <c r="C12" s="128">
        <v>8871</v>
      </c>
      <c r="D12" s="30"/>
      <c r="E12" s="129">
        <v>1650</v>
      </c>
      <c r="F12" s="30"/>
      <c r="G12" s="154">
        <f t="shared" si="0"/>
        <v>18.599932363882314</v>
      </c>
    </row>
    <row r="13" spans="1:7" ht="18" customHeight="1">
      <c r="A13" s="63">
        <v>107</v>
      </c>
      <c r="B13" s="116" t="s">
        <v>118</v>
      </c>
      <c r="C13" s="126">
        <v>0</v>
      </c>
      <c r="D13" s="30"/>
      <c r="E13" s="126">
        <v>0</v>
      </c>
      <c r="F13" s="30"/>
      <c r="G13" s="154">
        <v>0</v>
      </c>
    </row>
    <row r="14" spans="1:7" ht="16.5" customHeight="1">
      <c r="A14" s="64">
        <v>113</v>
      </c>
      <c r="B14" s="117" t="s">
        <v>52</v>
      </c>
      <c r="C14" s="128">
        <v>17496</v>
      </c>
      <c r="D14" s="27"/>
      <c r="E14" s="129">
        <v>2531</v>
      </c>
      <c r="F14" s="27"/>
      <c r="G14" s="153">
        <f t="shared" si="0"/>
        <v>14.466163694558757</v>
      </c>
    </row>
    <row r="15" spans="1:7" ht="14.25" customHeight="1" thickBot="1">
      <c r="A15" s="65">
        <v>111</v>
      </c>
      <c r="B15" s="118" t="s">
        <v>119</v>
      </c>
      <c r="C15" s="128">
        <v>100</v>
      </c>
      <c r="D15" s="51"/>
      <c r="E15" s="101">
        <v>0</v>
      </c>
      <c r="F15" s="51"/>
      <c r="G15" s="155">
        <f t="shared" si="0"/>
        <v>0</v>
      </c>
    </row>
    <row r="16" spans="1:7" ht="15" customHeight="1" thickBot="1">
      <c r="A16" s="66">
        <v>200</v>
      </c>
      <c r="B16" s="119" t="s">
        <v>114</v>
      </c>
      <c r="C16" s="103">
        <f>C17</f>
        <v>1009</v>
      </c>
      <c r="D16" s="110">
        <f>D17</f>
        <v>0</v>
      </c>
      <c r="E16" s="103">
        <f>E17</f>
        <v>210</v>
      </c>
      <c r="F16" s="104"/>
      <c r="G16" s="150">
        <f t="shared" si="0"/>
        <v>20.812685827552034</v>
      </c>
    </row>
    <row r="17" spans="1:7" ht="15" customHeight="1" thickBot="1">
      <c r="A17" s="66">
        <v>203</v>
      </c>
      <c r="B17" s="119" t="s">
        <v>115</v>
      </c>
      <c r="C17" s="128">
        <v>1009</v>
      </c>
      <c r="D17" s="104"/>
      <c r="E17" s="129">
        <v>210</v>
      </c>
      <c r="F17" s="104"/>
      <c r="G17" s="150">
        <f>E17/C17*100</f>
        <v>20.812685827552034</v>
      </c>
    </row>
    <row r="18" spans="1:7" ht="23.25" customHeight="1" thickBot="1">
      <c r="A18" s="67">
        <v>300</v>
      </c>
      <c r="B18" s="120" t="s">
        <v>53</v>
      </c>
      <c r="C18" s="103">
        <f>SUM(C19:C21)</f>
        <v>11767</v>
      </c>
      <c r="D18" s="104"/>
      <c r="E18" s="145">
        <f>SUM(E19:E21)</f>
        <v>2150</v>
      </c>
      <c r="F18" s="104"/>
      <c r="G18" s="150">
        <f t="shared" si="0"/>
        <v>18.271437069771395</v>
      </c>
    </row>
    <row r="19" spans="1:7" ht="18" customHeight="1">
      <c r="A19" s="68">
        <v>309</v>
      </c>
      <c r="B19" s="113" t="s">
        <v>132</v>
      </c>
      <c r="C19" s="128">
        <v>491</v>
      </c>
      <c r="D19" s="105"/>
      <c r="E19" s="129">
        <v>82</v>
      </c>
      <c r="F19" s="105"/>
      <c r="G19" s="156">
        <f t="shared" si="0"/>
        <v>16.700610997963338</v>
      </c>
    </row>
    <row r="20" spans="1:7" ht="42" customHeight="1">
      <c r="A20" s="62">
        <v>310</v>
      </c>
      <c r="B20" s="113" t="s">
        <v>133</v>
      </c>
      <c r="C20" s="128">
        <v>10790</v>
      </c>
      <c r="D20" s="27"/>
      <c r="E20" s="129">
        <v>1599</v>
      </c>
      <c r="F20" s="27"/>
      <c r="G20" s="153">
        <f t="shared" si="0"/>
        <v>14.819277108433734</v>
      </c>
    </row>
    <row r="21" spans="1:7" ht="24" customHeight="1" thickBot="1">
      <c r="A21" s="65">
        <v>314</v>
      </c>
      <c r="B21" s="121" t="s">
        <v>100</v>
      </c>
      <c r="C21" s="130">
        <v>486</v>
      </c>
      <c r="D21" s="51"/>
      <c r="E21" s="106">
        <v>469</v>
      </c>
      <c r="F21" s="51"/>
      <c r="G21" s="154">
        <f t="shared" si="0"/>
        <v>96.50205761316872</v>
      </c>
    </row>
    <row r="22" spans="1:7" ht="17.25" customHeight="1" thickBot="1">
      <c r="A22" s="67">
        <v>400</v>
      </c>
      <c r="B22" s="122" t="s">
        <v>54</v>
      </c>
      <c r="C22" s="110">
        <f>SUM(C23:C29)</f>
        <v>63031</v>
      </c>
      <c r="D22" s="104"/>
      <c r="E22" s="103">
        <f>SUM(E23:E29)</f>
        <v>2605</v>
      </c>
      <c r="F22" s="104"/>
      <c r="G22" s="150">
        <f t="shared" si="0"/>
        <v>4.132886992114991</v>
      </c>
    </row>
    <row r="23" spans="1:7" ht="15" customHeight="1">
      <c r="A23" s="69">
        <v>405</v>
      </c>
      <c r="B23" s="70" t="s">
        <v>55</v>
      </c>
      <c r="C23" s="131">
        <v>524</v>
      </c>
      <c r="D23" s="105"/>
      <c r="E23" s="107">
        <v>0</v>
      </c>
      <c r="F23" s="105"/>
      <c r="G23" s="156">
        <f t="shared" si="0"/>
        <v>0</v>
      </c>
    </row>
    <row r="24" spans="1:7" ht="13.5" customHeight="1">
      <c r="A24" s="69">
        <v>406</v>
      </c>
      <c r="B24" s="48" t="s">
        <v>56</v>
      </c>
      <c r="C24" s="163">
        <v>1924</v>
      </c>
      <c r="D24" s="105"/>
      <c r="E24" s="129">
        <v>247</v>
      </c>
      <c r="F24" s="105"/>
      <c r="G24" s="153">
        <f t="shared" si="0"/>
        <v>12.837837837837837</v>
      </c>
    </row>
    <row r="25" spans="1:7" ht="12" customHeight="1">
      <c r="A25" s="69">
        <v>407</v>
      </c>
      <c r="B25" s="71" t="s">
        <v>57</v>
      </c>
      <c r="C25" s="128">
        <v>159</v>
      </c>
      <c r="D25" s="105"/>
      <c r="E25" s="107">
        <v>0</v>
      </c>
      <c r="F25" s="105"/>
      <c r="G25" s="153">
        <v>0</v>
      </c>
    </row>
    <row r="26" spans="1:7" ht="12.75" customHeight="1">
      <c r="A26" s="72">
        <v>408</v>
      </c>
      <c r="B26" s="73" t="s">
        <v>58</v>
      </c>
      <c r="C26" s="128">
        <v>1967</v>
      </c>
      <c r="D26" s="51"/>
      <c r="E26" s="111">
        <v>320</v>
      </c>
      <c r="F26" s="51"/>
      <c r="G26" s="153">
        <f t="shared" si="0"/>
        <v>16.26842907981698</v>
      </c>
    </row>
    <row r="27" spans="1:8" ht="12" customHeight="1">
      <c r="A27" s="74">
        <v>409</v>
      </c>
      <c r="B27" s="48" t="s">
        <v>101</v>
      </c>
      <c r="C27" s="128">
        <v>56779</v>
      </c>
      <c r="D27" s="108"/>
      <c r="E27" s="129">
        <v>1950</v>
      </c>
      <c r="F27" s="109"/>
      <c r="G27" s="153">
        <f t="shared" si="0"/>
        <v>3.4343683404075454</v>
      </c>
      <c r="H27" s="51"/>
    </row>
    <row r="28" spans="1:8" ht="12" customHeight="1">
      <c r="A28" s="74">
        <v>410</v>
      </c>
      <c r="B28" s="48" t="s">
        <v>102</v>
      </c>
      <c r="C28" s="128">
        <v>659</v>
      </c>
      <c r="D28" s="108"/>
      <c r="E28" s="109">
        <v>88</v>
      </c>
      <c r="F28" s="109"/>
      <c r="G28" s="153">
        <f t="shared" si="0"/>
        <v>13.353566009104703</v>
      </c>
      <c r="H28" s="51"/>
    </row>
    <row r="29" spans="1:7" ht="15.75" customHeight="1" thickBot="1">
      <c r="A29" s="72">
        <v>412</v>
      </c>
      <c r="B29" s="75" t="s">
        <v>59</v>
      </c>
      <c r="C29" s="128">
        <v>1019</v>
      </c>
      <c r="D29" s="51"/>
      <c r="E29" s="129">
        <v>0</v>
      </c>
      <c r="F29" s="51"/>
      <c r="G29" s="154">
        <f t="shared" si="0"/>
        <v>0</v>
      </c>
    </row>
    <row r="30" spans="1:7" s="45" customFormat="1" ht="15.75" customHeight="1" thickBot="1">
      <c r="A30" s="76">
        <v>500</v>
      </c>
      <c r="B30" s="77" t="s">
        <v>60</v>
      </c>
      <c r="C30" s="103">
        <f>SUM(C31:C34)</f>
        <v>73605</v>
      </c>
      <c r="D30" s="104"/>
      <c r="E30" s="146">
        <f>SUM(E31:E34)</f>
        <v>12908</v>
      </c>
      <c r="F30" s="104"/>
      <c r="G30" s="150">
        <f t="shared" si="0"/>
        <v>17.536852116024725</v>
      </c>
    </row>
    <row r="31" spans="1:7" ht="12" customHeight="1">
      <c r="A31" s="2">
        <v>501</v>
      </c>
      <c r="B31" s="78" t="s">
        <v>61</v>
      </c>
      <c r="C31" s="128">
        <v>1200</v>
      </c>
      <c r="D31" s="105"/>
      <c r="E31" s="129">
        <v>354</v>
      </c>
      <c r="F31" s="105"/>
      <c r="G31" s="156">
        <f t="shared" si="0"/>
        <v>29.5</v>
      </c>
    </row>
    <row r="32" spans="1:7" ht="12" customHeight="1">
      <c r="A32" s="3">
        <v>502</v>
      </c>
      <c r="B32" s="79" t="s">
        <v>62</v>
      </c>
      <c r="C32" s="128">
        <v>48203</v>
      </c>
      <c r="D32" s="27"/>
      <c r="E32" s="111">
        <v>5291</v>
      </c>
      <c r="F32" s="27"/>
      <c r="G32" s="153">
        <f t="shared" si="0"/>
        <v>10.976495238885546</v>
      </c>
    </row>
    <row r="33" spans="1:7" ht="12" customHeight="1">
      <c r="A33" s="4">
        <v>503</v>
      </c>
      <c r="B33" s="80" t="s">
        <v>63</v>
      </c>
      <c r="C33" s="128">
        <v>23644</v>
      </c>
      <c r="D33" s="30"/>
      <c r="E33" s="129">
        <v>7125</v>
      </c>
      <c r="F33" s="30"/>
      <c r="G33" s="153">
        <f t="shared" si="0"/>
        <v>30.134495009304686</v>
      </c>
    </row>
    <row r="34" spans="1:7" ht="14.25" customHeight="1" thickBot="1">
      <c r="A34" s="4">
        <v>505</v>
      </c>
      <c r="B34" s="80" t="s">
        <v>64</v>
      </c>
      <c r="C34" s="132">
        <v>558</v>
      </c>
      <c r="D34" s="30"/>
      <c r="E34" s="102">
        <v>138</v>
      </c>
      <c r="F34" s="30"/>
      <c r="G34" s="153">
        <f t="shared" si="0"/>
        <v>24.731182795698924</v>
      </c>
    </row>
    <row r="35" spans="1:7" s="45" customFormat="1" ht="16.5" customHeight="1" thickBot="1">
      <c r="A35" s="76">
        <v>600</v>
      </c>
      <c r="B35" s="77" t="s">
        <v>65</v>
      </c>
      <c r="C35" s="133">
        <v>1440</v>
      </c>
      <c r="D35" s="104"/>
      <c r="E35" s="103">
        <v>300</v>
      </c>
      <c r="F35" s="104"/>
      <c r="G35" s="150">
        <f t="shared" si="0"/>
        <v>20.833333333333336</v>
      </c>
    </row>
    <row r="36" spans="1:7" s="45" customFormat="1" ht="15" customHeight="1" thickBot="1">
      <c r="A36" s="81">
        <v>700</v>
      </c>
      <c r="B36" s="82" t="s">
        <v>66</v>
      </c>
      <c r="C36" s="101">
        <f>SUM(C37:C41)</f>
        <v>459978</v>
      </c>
      <c r="D36" s="149"/>
      <c r="E36" s="144">
        <f>SUM(E37:E41)</f>
        <v>103142</v>
      </c>
      <c r="F36" s="149"/>
      <c r="G36" s="150">
        <f t="shared" si="0"/>
        <v>22.423246329172265</v>
      </c>
    </row>
    <row r="37" spans="1:7" s="45" customFormat="1" ht="12" customHeight="1">
      <c r="A37" s="2">
        <v>701</v>
      </c>
      <c r="B37" s="78" t="s">
        <v>67</v>
      </c>
      <c r="C37" s="128">
        <v>125686</v>
      </c>
      <c r="D37" s="105"/>
      <c r="E37" s="134">
        <v>28935</v>
      </c>
      <c r="F37" s="105"/>
      <c r="G37" s="156">
        <f t="shared" si="0"/>
        <v>23.021657145585028</v>
      </c>
    </row>
    <row r="38" spans="1:7" s="45" customFormat="1" ht="12" customHeight="1">
      <c r="A38" s="3">
        <v>702</v>
      </c>
      <c r="B38" s="79" t="s">
        <v>68</v>
      </c>
      <c r="C38" s="128">
        <v>237523</v>
      </c>
      <c r="D38" s="27"/>
      <c r="E38" s="134">
        <v>53344</v>
      </c>
      <c r="F38" s="27"/>
      <c r="G38" s="153">
        <f t="shared" si="0"/>
        <v>22.458456654723964</v>
      </c>
    </row>
    <row r="39" spans="1:7" s="45" customFormat="1" ht="12" customHeight="1">
      <c r="A39" s="3">
        <v>703</v>
      </c>
      <c r="B39" s="79" t="s">
        <v>130</v>
      </c>
      <c r="C39" s="163">
        <v>56043</v>
      </c>
      <c r="D39" s="27"/>
      <c r="E39" s="134">
        <v>14515</v>
      </c>
      <c r="F39" s="27"/>
      <c r="G39" s="153">
        <f t="shared" si="0"/>
        <v>25.89975554484949</v>
      </c>
    </row>
    <row r="40" spans="1:7" s="45" customFormat="1" ht="14.25" customHeight="1">
      <c r="A40" s="3">
        <v>707</v>
      </c>
      <c r="B40" s="83" t="s">
        <v>69</v>
      </c>
      <c r="C40" s="129">
        <v>456</v>
      </c>
      <c r="D40" s="27"/>
      <c r="E40" s="111">
        <v>16</v>
      </c>
      <c r="F40" s="27"/>
      <c r="G40" s="153">
        <f t="shared" si="0"/>
        <v>3.508771929824561</v>
      </c>
    </row>
    <row r="41" spans="1:7" s="45" customFormat="1" ht="15" customHeight="1" thickBot="1">
      <c r="A41" s="4">
        <v>709</v>
      </c>
      <c r="B41" s="84" t="s">
        <v>70</v>
      </c>
      <c r="C41" s="129">
        <v>40270</v>
      </c>
      <c r="D41" s="30"/>
      <c r="E41" s="163">
        <v>6332</v>
      </c>
      <c r="F41" s="30"/>
      <c r="G41" s="154">
        <f t="shared" si="0"/>
        <v>15.723863918549789</v>
      </c>
    </row>
    <row r="42" spans="1:7" s="45" customFormat="1" ht="12" customHeight="1" thickBot="1">
      <c r="A42" s="85">
        <v>800</v>
      </c>
      <c r="B42" s="86" t="s">
        <v>71</v>
      </c>
      <c r="C42" s="110">
        <f>SUM(C43:C44)</f>
        <v>62296</v>
      </c>
      <c r="D42" s="104">
        <f>SUM(D43:D44)</f>
        <v>0</v>
      </c>
      <c r="E42" s="103">
        <f>SUM(E43:E44)</f>
        <v>14761</v>
      </c>
      <c r="F42" s="104"/>
      <c r="G42" s="150">
        <f t="shared" si="0"/>
        <v>23.694940285090535</v>
      </c>
    </row>
    <row r="43" spans="1:7" s="45" customFormat="1" ht="14.25" customHeight="1">
      <c r="A43" s="2">
        <v>801</v>
      </c>
      <c r="B43" s="78" t="s">
        <v>72</v>
      </c>
      <c r="C43" s="129">
        <v>59678</v>
      </c>
      <c r="D43" s="105"/>
      <c r="E43" s="134">
        <v>14158</v>
      </c>
      <c r="F43" s="105"/>
      <c r="G43" s="156">
        <f t="shared" si="0"/>
        <v>23.723985388250277</v>
      </c>
    </row>
    <row r="44" spans="1:7" s="45" customFormat="1" ht="15" customHeight="1" thickBot="1">
      <c r="A44" s="4">
        <v>804</v>
      </c>
      <c r="B44" s="80" t="s">
        <v>73</v>
      </c>
      <c r="C44" s="129">
        <v>2618</v>
      </c>
      <c r="D44" s="30"/>
      <c r="E44" s="134">
        <v>603</v>
      </c>
      <c r="F44" s="30"/>
      <c r="G44" s="154">
        <f t="shared" si="0"/>
        <v>23.03284950343774</v>
      </c>
    </row>
    <row r="45" spans="1:7" s="45" customFormat="1" ht="12" customHeight="1" thickBot="1">
      <c r="A45" s="87">
        <v>1000</v>
      </c>
      <c r="B45" s="86" t="s">
        <v>75</v>
      </c>
      <c r="C45" s="110">
        <f>SUM(C47:C49)</f>
        <v>32881</v>
      </c>
      <c r="D45" s="104"/>
      <c r="E45" s="103">
        <f>SUM(E47:E49)</f>
        <v>11419</v>
      </c>
      <c r="F45" s="104"/>
      <c r="G45" s="150">
        <f t="shared" si="0"/>
        <v>34.72826252242937</v>
      </c>
    </row>
    <row r="46" spans="1:7" s="45" customFormat="1" ht="12" customHeight="1">
      <c r="A46" s="88">
        <v>1002</v>
      </c>
      <c r="B46" s="89" t="s">
        <v>103</v>
      </c>
      <c r="C46" s="135">
        <v>0</v>
      </c>
      <c r="D46" s="105"/>
      <c r="E46" s="107">
        <v>0</v>
      </c>
      <c r="F46" s="105"/>
      <c r="G46" s="156">
        <v>0</v>
      </c>
    </row>
    <row r="47" spans="1:7" s="168" customFormat="1" ht="12" customHeight="1">
      <c r="A47" s="90">
        <v>1003</v>
      </c>
      <c r="B47" s="83" t="s">
        <v>76</v>
      </c>
      <c r="C47" s="129">
        <v>27900</v>
      </c>
      <c r="D47" s="39"/>
      <c r="E47" s="134">
        <v>9123</v>
      </c>
      <c r="F47" s="39"/>
      <c r="G47" s="153">
        <f t="shared" si="0"/>
        <v>32.69892473118279</v>
      </c>
    </row>
    <row r="48" spans="1:7" s="168" customFormat="1" ht="13.5" customHeight="1">
      <c r="A48" s="164">
        <v>1004</v>
      </c>
      <c r="B48" s="84" t="s">
        <v>134</v>
      </c>
      <c r="C48" s="129">
        <v>3050</v>
      </c>
      <c r="D48" s="165"/>
      <c r="E48" s="134">
        <v>1993</v>
      </c>
      <c r="F48" s="165"/>
      <c r="G48" s="153">
        <f t="shared" si="0"/>
        <v>65.34426229508196</v>
      </c>
    </row>
    <row r="49" spans="1:7" s="45" customFormat="1" ht="13.5" customHeight="1" thickBot="1">
      <c r="A49" s="91">
        <v>1006</v>
      </c>
      <c r="B49" s="92" t="s">
        <v>77</v>
      </c>
      <c r="C49" s="129">
        <v>1931</v>
      </c>
      <c r="D49" s="136"/>
      <c r="E49" s="134">
        <v>303</v>
      </c>
      <c r="F49" s="136"/>
      <c r="G49" s="153">
        <f t="shared" si="0"/>
        <v>15.69135163127913</v>
      </c>
    </row>
    <row r="50" spans="1:7" ht="13.5" customHeight="1" hidden="1">
      <c r="A50" s="93">
        <v>1101</v>
      </c>
      <c r="B50" s="94" t="s">
        <v>78</v>
      </c>
      <c r="C50" s="141"/>
      <c r="D50" s="157"/>
      <c r="E50" s="158"/>
      <c r="F50" s="157"/>
      <c r="G50" s="153" t="e">
        <f t="shared" si="0"/>
        <v>#DIV/0!</v>
      </c>
    </row>
    <row r="51" spans="1:7" ht="13.5" customHeight="1" hidden="1">
      <c r="A51" s="90">
        <v>1102</v>
      </c>
      <c r="B51" s="83" t="s">
        <v>79</v>
      </c>
      <c r="C51" s="142"/>
      <c r="D51" s="27"/>
      <c r="E51" s="111"/>
      <c r="F51" s="27"/>
      <c r="G51" s="153" t="e">
        <f t="shared" si="0"/>
        <v>#DIV/0!</v>
      </c>
    </row>
    <row r="52" spans="1:7" ht="14.25" customHeight="1" hidden="1">
      <c r="A52" s="90">
        <v>1103</v>
      </c>
      <c r="B52" s="83" t="s">
        <v>80</v>
      </c>
      <c r="C52" s="142"/>
      <c r="D52" s="27"/>
      <c r="E52" s="111"/>
      <c r="F52" s="27"/>
      <c r="G52" s="153" t="e">
        <f t="shared" si="0"/>
        <v>#DIV/0!</v>
      </c>
    </row>
    <row r="53" spans="1:7" ht="13.5" customHeight="1" hidden="1">
      <c r="A53" s="95">
        <v>1104</v>
      </c>
      <c r="B53" s="75" t="s">
        <v>81</v>
      </c>
      <c r="C53" s="143"/>
      <c r="D53" s="51"/>
      <c r="E53" s="106"/>
      <c r="F53" s="51"/>
      <c r="G53" s="154" t="e">
        <f t="shared" si="0"/>
        <v>#DIV/0!</v>
      </c>
    </row>
    <row r="54" spans="1:7" ht="13.5" customHeight="1" thickBot="1">
      <c r="A54" s="87">
        <v>1100</v>
      </c>
      <c r="B54" s="86" t="s">
        <v>74</v>
      </c>
      <c r="C54" s="110">
        <f>SUM(C55:C56)</f>
        <v>27381</v>
      </c>
      <c r="D54" s="104"/>
      <c r="E54" s="145">
        <f>SUM(E55:E56)</f>
        <v>2813</v>
      </c>
      <c r="F54" s="159"/>
      <c r="G54" s="150">
        <f t="shared" si="0"/>
        <v>10.273547350352434</v>
      </c>
    </row>
    <row r="55" spans="1:7" ht="13.5" customHeight="1">
      <c r="A55" s="96">
        <v>1102</v>
      </c>
      <c r="B55" s="94" t="s">
        <v>104</v>
      </c>
      <c r="C55" s="137">
        <v>24204</v>
      </c>
      <c r="D55" s="27"/>
      <c r="E55" s="134">
        <v>2100</v>
      </c>
      <c r="F55" s="109"/>
      <c r="G55" s="153">
        <f t="shared" si="0"/>
        <v>8.676251859196826</v>
      </c>
    </row>
    <row r="56" spans="1:7" ht="13.5" customHeight="1">
      <c r="A56" s="96">
        <v>1105</v>
      </c>
      <c r="B56" s="123" t="s">
        <v>120</v>
      </c>
      <c r="C56" s="137">
        <v>3177</v>
      </c>
      <c r="D56" s="27"/>
      <c r="E56" s="134">
        <v>713</v>
      </c>
      <c r="F56" s="109"/>
      <c r="G56" s="153">
        <f t="shared" si="0"/>
        <v>22.44255587031791</v>
      </c>
    </row>
    <row r="57" spans="1:7" ht="13.5" customHeight="1">
      <c r="A57" s="97">
        <v>1200</v>
      </c>
      <c r="B57" s="124" t="s">
        <v>105</v>
      </c>
      <c r="C57" s="137">
        <v>2530</v>
      </c>
      <c r="D57" s="27"/>
      <c r="E57" s="134">
        <v>633</v>
      </c>
      <c r="F57" s="109"/>
      <c r="G57" s="153">
        <f t="shared" si="0"/>
        <v>25.0197628458498</v>
      </c>
    </row>
    <row r="58" spans="1:7" ht="13.5" customHeight="1" thickBot="1">
      <c r="A58" s="98">
        <v>1300</v>
      </c>
      <c r="B58" s="125" t="s">
        <v>51</v>
      </c>
      <c r="C58" s="137">
        <v>603</v>
      </c>
      <c r="D58" s="30"/>
      <c r="E58" s="138">
        <v>0</v>
      </c>
      <c r="F58" s="160"/>
      <c r="G58" s="154">
        <f t="shared" si="0"/>
        <v>0</v>
      </c>
    </row>
    <row r="59" spans="1:7" ht="16.5" customHeight="1" thickBot="1">
      <c r="A59" s="1"/>
      <c r="B59" s="5" t="s">
        <v>106</v>
      </c>
      <c r="C59" s="139">
        <f>C58+C57+C54+C45+C42+C36+C35+C30+C22+C18+C16+C7</f>
        <v>816177</v>
      </c>
      <c r="D59" s="161"/>
      <c r="E59" s="162">
        <f>E58+E57+E54+E45+E42+E36+E35+E30+E22+E18+E16+E7</f>
        <v>162740</v>
      </c>
      <c r="F59" s="159"/>
      <c r="G59" s="150">
        <f t="shared" si="0"/>
        <v>19.93930238171377</v>
      </c>
    </row>
    <row r="60" ht="9.75" customHeight="1"/>
    <row r="61" spans="1:2" ht="14.25" customHeight="1">
      <c r="A61" s="172" t="s">
        <v>113</v>
      </c>
      <c r="B61" s="172"/>
    </row>
    <row r="62" spans="1:2" ht="12.75">
      <c r="A62" s="172"/>
      <c r="B62" s="172"/>
    </row>
    <row r="63" spans="1:7" ht="14.25">
      <c r="A63" s="172"/>
      <c r="B63" s="172"/>
      <c r="E63" s="173" t="s">
        <v>123</v>
      </c>
      <c r="F63" s="173"/>
      <c r="G63" s="173"/>
    </row>
  </sheetData>
  <sheetProtection/>
  <mergeCells count="7">
    <mergeCell ref="C1:G1"/>
    <mergeCell ref="B2:G2"/>
    <mergeCell ref="A3:G3"/>
    <mergeCell ref="A4:G4"/>
    <mergeCell ref="E5:G5"/>
    <mergeCell ref="A61:B63"/>
    <mergeCell ref="E63:G63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2016-11-14T09:06:44Z</cp:lastPrinted>
  <dcterms:created xsi:type="dcterms:W3CDTF">1996-10-08T23:32:33Z</dcterms:created>
  <dcterms:modified xsi:type="dcterms:W3CDTF">2023-05-02T08:55:02Z</dcterms:modified>
  <cp:category/>
  <cp:version/>
  <cp:contentType/>
  <cp:contentStatus/>
</cp:coreProperties>
</file>