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<sst xmlns="http://schemas.openxmlformats.org/spreadsheetml/2006/main" count="140" uniqueCount="137">
  <si>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</si>
  <si>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</si>
  <si>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</si>
  <si>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</si>
  <si>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</si>
  <si>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</si>
  <si>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</si>
  <si>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</si>
  <si>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</si>
  <si>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</si>
  <si>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</si>
  <si>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</si>
  <si>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</si>
  <si>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</si>
  <si>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</si>
  <si>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</si>
  <si>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</si>
  <si>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</si>
  <si>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</si>
  <si>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</si>
  <si>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</si>
  <si>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</si>
  <si>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</si>
  <si>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</si>
  <si>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</si>
  <si>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</si>
  <si>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</si>
  <si>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</si>
  <si>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</si>
  <si>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</si>
  <si>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</si>
  <si>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</si>
  <si>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</si>
  <si>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</si>
  <si>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</si>
  <si>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</si>
  <si>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</si>
  <si>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</si>
  <si>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</si>
  <si>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</si>
  <si>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</si>
  <si>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</si>
  <si>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</si>
  <si>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</si>
  <si>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</si>
  <si>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</si>
  <si>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</si>
  <si>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</si>
  <si>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</si>
  <si>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</si>
  <si>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</si>
  <si>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</si>
  <si>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</si>
  <si>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</si>
  <si>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</si>
  <si>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</si>
  <si>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</si>
  <si>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</si>
  <si>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</si>
  <si>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</si>
  <si>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</si>
  <si>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</si>
  <si>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</si>
  <si>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</si>
  <si>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</si>
  <si>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</si>
  <si>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</si>
  <si>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</si>
  <si>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</si>
  <si>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</si>
  <si>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</si>
  <si>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</si>
  <si>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</si>
  <si>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</si>
  <si>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</si>
  <si>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</si>
  <si>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</si>
  <si>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</si>
  <si>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</si>
  <si>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</si>
  <si>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</si>
  <si>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</si>
  <si>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</si>
  <si>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</si>
  <si>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</si>
  <si>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</si>
  <si>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</si>
  <si>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</si>
  <si>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</si>
  <si>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</si>
  <si>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</si>
  <si>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</si>
  <si>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</si>
  <si>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</si>
  <si>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</si>
  <si>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</si>
  <si>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</si>
  <si>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</si>
  <si>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</si>
  <si>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</si>
  <si>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</si>
  <si>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</si>
  <si>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</si>
  <si>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</si>
  <si>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</si>
  <si>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</si>
  <si>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</si>
  <si>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</si>
  <si>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</si>
  <si>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</si>
  <si>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</si>
  <si>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</si>
  <si>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</si>
  <si>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</si>
  <si>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</si>
  <si>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</si>
  <si>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</si>
  <si>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</si>
  <si>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</si>
  <si>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</si>
  <si>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</si>
  <si>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</si>
  <si>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</si>
  <si>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</si>
  <si>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</si>
  <si>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</si>
  <si>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</si>
  <si>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</si>
  <si>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</si>
  <si>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</si>
  <si>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</si>
  <si>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</si>
  <si>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</si>
  <si>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</si>
  <si>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семьи и детства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</si>
  <si>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мая 2021 года.</t>
    </r>
  </si>
  <si>
    <t>по расходам  по состоянию на 01 мая 2021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</si>
</sst>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72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 Cyr"/>
      <family val="0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sz val="10"/>
      <color rgb="FF00000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sz val="10"/>
      <color rgb="FF000000"/>
      <name val="Arial Cyr"/>
      <family val="0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 style="medium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>
      <alignment horizontal="left" wrapText="1" indent="2"/>
      <protection/>
    </xf>
    <xf numFmtId="4" fontId="47" fillId="0" borderId="2">
      <alignment horizontal="right"/>
      <protection/>
    </xf>
    <xf numFmtId="4" fontId="48" fillId="0" borderId="3">
      <alignment horizontal="right" shrinkToFit="1"/>
      <protection/>
    </xf>
    <xf numFmtId="4" fontId="48" fillId="0" borderId="3">
      <alignment horizontal="right" shrinkToFit="1"/>
      <protection/>
    </xf>
    <xf numFmtId="4" fontId="48" fillId="0" borderId="3">
      <alignment horizontal="right" wrapText="1"/>
      <protection/>
    </xf>
    <xf numFmtId="4" fontId="48" fillId="0" borderId="3">
      <alignment horizontal="right" wrapText="1"/>
      <protection/>
    </xf>
    <xf numFmtId="4" fontId="11" fillId="0" borderId="4">
      <alignment horizontal="right" wrapText="1"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5" applyNumberFormat="0" applyAlignment="0" applyProtection="0"/>
    <xf numFmtId="0" fontId="50" fillId="26" borderId="6" applyNumberFormat="0" applyAlignment="0" applyProtection="0"/>
    <xf numFmtId="0" fontId="51" fillId="26" borderId="5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27" borderId="11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Font="1" applyFill="1" applyBorder="1" applyAlignment="1">
      <alignment/>
    </xf>
    <xf numFmtId="180" fontId="0" fillId="0" borderId="15" xfId="0" applyNumberFormat="1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180" fontId="0" fillId="0" borderId="1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180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wrapText="1"/>
    </xf>
    <xf numFmtId="0" fontId="1" fillId="0" borderId="28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30" xfId="0" applyFont="1" applyFill="1" applyBorder="1" applyAlignment="1">
      <alignment wrapText="1"/>
    </xf>
    <xf numFmtId="0" fontId="64" fillId="0" borderId="0" xfId="0" applyFont="1" applyFill="1" applyAlignment="1">
      <alignment/>
    </xf>
    <xf numFmtId="2" fontId="6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48" fillId="0" borderId="0" xfId="36" applyBorder="1" applyProtection="1">
      <alignment horizontal="right" shrinkToFit="1"/>
      <protection/>
    </xf>
    <xf numFmtId="4" fontId="48" fillId="0" borderId="0" xfId="36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0" fontId="3" fillId="0" borderId="3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vertical="center"/>
    </xf>
    <xf numFmtId="180" fontId="0" fillId="0" borderId="33" xfId="0" applyNumberFormat="1" applyFont="1" applyFill="1" applyBorder="1" applyAlignment="1">
      <alignment horizontal="center" wrapText="1"/>
    </xf>
    <xf numFmtId="180" fontId="0" fillId="0" borderId="30" xfId="0" applyNumberFormat="1" applyFont="1" applyFill="1" applyBorder="1" applyAlignment="1">
      <alignment horizontal="center"/>
    </xf>
    <xf numFmtId="180" fontId="0" fillId="0" borderId="34" xfId="0" applyNumberFormat="1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13" fillId="0" borderId="22" xfId="0" applyNumberFormat="1" applyFont="1" applyFill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180" fontId="0" fillId="0" borderId="33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180" fontId="1" fillId="0" borderId="37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180" fontId="1" fillId="0" borderId="38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9" fillId="0" borderId="33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180" fontId="3" fillId="0" borderId="39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wrapText="1"/>
    </xf>
    <xf numFmtId="0" fontId="4" fillId="0" borderId="45" xfId="0" applyFont="1" applyFill="1" applyBorder="1" applyAlignment="1">
      <alignment wrapText="1"/>
    </xf>
    <xf numFmtId="0" fontId="4" fillId="0" borderId="46" xfId="0" applyFont="1" applyFill="1" applyBorder="1" applyAlignment="1">
      <alignment wrapText="1"/>
    </xf>
    <xf numFmtId="0" fontId="12" fillId="0" borderId="47" xfId="59" applyNumberFormat="1" applyFont="1" applyFill="1" applyBorder="1" applyAlignment="1">
      <alignment horizontal="left" vertical="top" wrapText="1"/>
      <protection/>
    </xf>
    <xf numFmtId="0" fontId="12" fillId="0" borderId="48" xfId="59" applyNumberFormat="1" applyFont="1" applyFill="1" applyBorder="1" applyAlignment="1">
      <alignment horizontal="left" vertical="top" wrapText="1"/>
      <protection/>
    </xf>
    <xf numFmtId="0" fontId="4" fillId="0" borderId="45" xfId="0" applyFont="1" applyFill="1" applyBorder="1" applyAlignment="1">
      <alignment horizontal="left" vertical="center" wrapText="1"/>
    </xf>
    <xf numFmtId="0" fontId="12" fillId="0" borderId="49" xfId="59" applyNumberFormat="1" applyFont="1" applyFill="1" applyBorder="1" applyAlignment="1">
      <alignment horizontal="left" vertical="top" wrapText="1"/>
      <protection/>
    </xf>
    <xf numFmtId="0" fontId="8" fillId="0" borderId="50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wrapText="1"/>
    </xf>
    <xf numFmtId="0" fontId="8" fillId="0" borderId="50" xfId="0" applyFont="1" applyFill="1" applyBorder="1" applyAlignment="1">
      <alignment/>
    </xf>
    <xf numFmtId="0" fontId="12" fillId="0" borderId="52" xfId="59" applyNumberFormat="1" applyFont="1" applyFill="1" applyBorder="1" applyAlignment="1">
      <alignment horizontal="left" vertical="top" wrapText="1"/>
      <protection/>
    </xf>
    <xf numFmtId="0" fontId="8" fillId="0" borderId="3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4" fontId="65" fillId="0" borderId="3" xfId="35" applyNumberFormat="1" applyFont="1" applyFill="1" applyProtection="1">
      <alignment horizontal="right" shrinkToFit="1"/>
      <protection/>
    </xf>
    <xf numFmtId="2" fontId="0" fillId="0" borderId="24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>
      <alignment/>
    </xf>
    <xf numFmtId="2" fontId="0" fillId="0" borderId="53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4" fontId="66" fillId="0" borderId="29" xfId="0" applyNumberFormat="1" applyFont="1" applyFill="1" applyBorder="1" applyAlignment="1">
      <alignment horizontal="center" vertical="center" wrapText="1"/>
    </xf>
    <xf numFmtId="4" fontId="66" fillId="0" borderId="22" xfId="0" applyNumberFormat="1" applyFont="1" applyFill="1" applyBorder="1" applyAlignment="1">
      <alignment horizontal="center" vertical="center" wrapText="1"/>
    </xf>
    <xf numFmtId="4" fontId="67" fillId="0" borderId="22" xfId="0" applyNumberFormat="1" applyFont="1" applyFill="1" applyBorder="1" applyAlignment="1">
      <alignment horizontal="right" vertical="center" wrapText="1"/>
    </xf>
    <xf numFmtId="4" fontId="66" fillId="0" borderId="54" xfId="0" applyNumberFormat="1" applyFont="1" applyFill="1" applyBorder="1" applyAlignment="1">
      <alignment/>
    </xf>
    <xf numFmtId="4" fontId="66" fillId="0" borderId="54" xfId="0" applyNumberFormat="1" applyFont="1" applyFill="1" applyBorder="1" applyAlignment="1">
      <alignment horizontal="right" vertical="center" wrapText="1"/>
    </xf>
    <xf numFmtId="4" fontId="66" fillId="0" borderId="55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/>
    </xf>
    <xf numFmtId="2" fontId="0" fillId="0" borderId="56" xfId="0" applyNumberFormat="1" applyFont="1" applyFill="1" applyBorder="1" applyAlignment="1">
      <alignment/>
    </xf>
    <xf numFmtId="2" fontId="66" fillId="0" borderId="54" xfId="0" applyNumberFormat="1" applyFont="1" applyFill="1" applyBorder="1" applyAlignment="1">
      <alignment/>
    </xf>
    <xf numFmtId="2" fontId="64" fillId="0" borderId="24" xfId="0" applyNumberFormat="1" applyFont="1" applyFill="1" applyBorder="1" applyAlignment="1">
      <alignment/>
    </xf>
    <xf numFmtId="2" fontId="66" fillId="0" borderId="54" xfId="0" applyNumberFormat="1" applyFont="1" applyFill="1" applyBorder="1" applyAlignment="1">
      <alignment horizontal="right" wrapText="1"/>
    </xf>
    <xf numFmtId="2" fontId="66" fillId="0" borderId="55" xfId="0" applyNumberFormat="1" applyFont="1" applyFill="1" applyBorder="1" applyAlignment="1">
      <alignment horizontal="right" wrapText="1"/>
    </xf>
    <xf numFmtId="4" fontId="66" fillId="0" borderId="14" xfId="0" applyNumberFormat="1" applyFont="1" applyFill="1" applyBorder="1" applyAlignment="1">
      <alignment/>
    </xf>
    <xf numFmtId="4" fontId="66" fillId="0" borderId="54" xfId="0" applyNumberFormat="1" applyFont="1" applyFill="1" applyBorder="1" applyAlignment="1">
      <alignment horizontal="right" wrapText="1"/>
    </xf>
    <xf numFmtId="4" fontId="66" fillId="0" borderId="55" xfId="0" applyNumberFormat="1" applyFont="1" applyFill="1" applyBorder="1" applyAlignment="1">
      <alignment horizontal="right" wrapText="1"/>
    </xf>
    <xf numFmtId="4" fontId="68" fillId="0" borderId="57" xfId="37" applyNumberFormat="1" applyFont="1" applyFill="1" applyBorder="1" applyProtection="1">
      <alignment horizontal="right" wrapText="1"/>
      <protection/>
    </xf>
    <xf numFmtId="4" fontId="68" fillId="0" borderId="3" xfId="37" applyNumberFormat="1" applyFont="1" applyFill="1" applyProtection="1">
      <alignment horizontal="right" wrapText="1"/>
      <protection/>
    </xf>
    <xf numFmtId="0" fontId="0" fillId="0" borderId="5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4" fontId="68" fillId="0" borderId="31" xfId="37" applyNumberFormat="1" applyFont="1" applyFill="1" applyBorder="1" applyProtection="1">
      <alignment horizontal="right" wrapText="1"/>
      <protection/>
    </xf>
    <xf numFmtId="0" fontId="0" fillId="0" borderId="35" xfId="0" applyFont="1" applyFill="1" applyBorder="1" applyAlignment="1">
      <alignment/>
    </xf>
    <xf numFmtId="4" fontId="68" fillId="0" borderId="59" xfId="37" applyNumberFormat="1" applyFont="1" applyFill="1" applyBorder="1" applyProtection="1">
      <alignment horizontal="right" wrapText="1"/>
      <protection/>
    </xf>
    <xf numFmtId="0" fontId="0" fillId="0" borderId="6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" fontId="65" fillId="0" borderId="2" xfId="34" applyNumberFormat="1" applyFont="1" applyFill="1" applyProtection="1">
      <alignment horizontal="right"/>
      <protection/>
    </xf>
    <xf numFmtId="0" fontId="0" fillId="0" borderId="3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68" fillId="0" borderId="22" xfId="37" applyNumberFormat="1" applyFont="1" applyFill="1" applyBorder="1" applyProtection="1">
      <alignment horizontal="right" wrapText="1"/>
      <protection/>
    </xf>
    <xf numFmtId="4" fontId="68" fillId="0" borderId="35" xfId="37" applyNumberFormat="1" applyFont="1" applyFill="1" applyBorder="1" applyProtection="1">
      <alignment horizontal="right" wrapText="1"/>
      <protection/>
    </xf>
    <xf numFmtId="0" fontId="0" fillId="0" borderId="3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" fontId="68" fillId="0" borderId="61" xfId="37" applyNumberFormat="1" applyFont="1" applyFill="1" applyBorder="1" applyProtection="1">
      <alignment horizontal="right" wrapText="1"/>
      <protection/>
    </xf>
    <xf numFmtId="0" fontId="0" fillId="0" borderId="62" xfId="0" applyFont="1" applyFill="1" applyBorder="1" applyAlignment="1">
      <alignment/>
    </xf>
    <xf numFmtId="4" fontId="68" fillId="0" borderId="63" xfId="37" applyNumberFormat="1" applyFont="1" applyFill="1" applyBorder="1" applyProtection="1">
      <alignment horizontal="right" wrapText="1"/>
      <protection/>
    </xf>
    <xf numFmtId="0" fontId="0" fillId="0" borderId="64" xfId="0" applyFont="1" applyFill="1" applyBorder="1" applyAlignment="1">
      <alignment/>
    </xf>
    <xf numFmtId="179" fontId="0" fillId="0" borderId="22" xfId="66" applyFont="1" applyFill="1" applyBorder="1" applyAlignment="1">
      <alignment/>
    </xf>
    <xf numFmtId="0" fontId="0" fillId="0" borderId="32" xfId="0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50" xfId="0" applyNumberFormat="1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/>
    </xf>
    <xf numFmtId="0" fontId="0" fillId="0" borderId="60" xfId="0" applyFont="1" applyFill="1" applyBorder="1" applyAlignment="1">
      <alignment wrapText="1"/>
    </xf>
    <xf numFmtId="2" fontId="0" fillId="0" borderId="36" xfId="0" applyNumberFormat="1" applyFont="1" applyFill="1" applyBorder="1" applyAlignment="1">
      <alignment wrapText="1"/>
    </xf>
    <xf numFmtId="2" fontId="0" fillId="0" borderId="30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31" xfId="0" applyNumberFormat="1" applyFont="1" applyFill="1" applyBorder="1" applyAlignment="1">
      <alignment/>
    </xf>
    <xf numFmtId="2" fontId="0" fillId="0" borderId="33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4" fontId="0" fillId="0" borderId="54" xfId="0" applyNumberFormat="1" applyFont="1" applyFill="1" applyBorder="1" applyAlignment="1">
      <alignment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9" fillId="0" borderId="68" xfId="0" applyFont="1" applyFill="1" applyBorder="1" applyAlignment="1">
      <alignment horizontal="center" vertical="center" wrapText="1"/>
    </xf>
    <xf numFmtId="0" fontId="69" fillId="0" borderId="35" xfId="0" applyFont="1" applyFill="1" applyBorder="1" applyAlignment="1">
      <alignment horizontal="center" vertical="center" wrapText="1"/>
    </xf>
    <xf numFmtId="0" fontId="69" fillId="0" borderId="31" xfId="0" applyFont="1" applyFill="1" applyBorder="1" applyAlignment="1">
      <alignment horizontal="center" vertical="center" wrapText="1"/>
    </xf>
    <xf numFmtId="0" fontId="69" fillId="0" borderId="7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70" fillId="0" borderId="68" xfId="0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71" fillId="0" borderId="0" xfId="0" applyFont="1" applyFill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2" xfId="0" applyFont="1" applyFill="1" applyBorder="1" applyAlignment="1">
      <alignment horizontal="center"/>
    </xf>
    <xf numFmtId="179" fontId="0" fillId="0" borderId="30" xfId="66" applyFont="1" applyFill="1" applyBorder="1" applyAlignment="1">
      <alignment horizontal="right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5" xfId="34"/>
    <cellStyle name="xl50" xfId="35"/>
    <cellStyle name="xl51" xfId="36"/>
    <cellStyle name="xl83" xfId="37"/>
    <cellStyle name="xl84" xfId="38"/>
    <cellStyle name="xl8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D39" sqref="D39"/>
    </sheetView>
  </sheetViews>
  <sheetFormatPr defaultColWidth="9.140625" defaultRowHeight="12.75"/>
  <cols>
    <col min="1" max="1" width="11.7109375" style="16" customWidth="1"/>
    <col min="2" max="2" width="47.57421875" style="16" customWidth="1"/>
    <col min="3" max="3" width="11.00390625" style="16" customWidth="1"/>
    <col min="4" max="5" width="10.140625" style="16" customWidth="1"/>
    <col min="6" max="7" width="8.421875" style="16" customWidth="1"/>
    <col min="8" max="8" width="9.140625" style="16" customWidth="1"/>
    <col min="9" max="9" width="11.28125" style="16" customWidth="1"/>
    <col min="10" max="10" width="9.57421875" style="16" bestFit="1" customWidth="1"/>
    <col min="11" max="16384" width="9.140625" style="16" customWidth="1"/>
  </cols>
  <sheetData>
    <row r="1" spans="2:7" ht="12.75">
      <c r="B1" s="48"/>
      <c r="C1" s="128"/>
      <c r="D1" s="128"/>
      <c r="E1" s="48" t="s">
        <v>122</v>
      </c>
      <c r="F1" s="48"/>
      <c r="G1" s="48"/>
    </row>
    <row r="2" spans="2:7" ht="12.75">
      <c r="B2" s="206"/>
      <c r="C2" s="206"/>
      <c r="D2" s="206"/>
      <c r="E2" s="206"/>
      <c r="F2" s="206"/>
      <c r="G2" s="206"/>
    </row>
    <row r="3" spans="2:7" ht="9" customHeight="1">
      <c r="B3" s="49"/>
      <c r="C3" s="49"/>
      <c r="D3" s="49"/>
      <c r="E3" s="49"/>
      <c r="F3" s="49"/>
      <c r="G3" s="49"/>
    </row>
    <row r="4" spans="1:7" s="54" customFormat="1" ht="18" customHeight="1">
      <c r="A4" s="207" t="s">
        <v>124</v>
      </c>
      <c r="B4" s="207"/>
      <c r="C4" s="207"/>
      <c r="D4" s="207"/>
      <c r="E4" s="207"/>
      <c r="F4" s="207"/>
      <c r="G4" s="207"/>
    </row>
    <row r="5" spans="1:7" s="54" customFormat="1" ht="18" customHeight="1">
      <c r="A5" s="207" t="s">
        <v>135</v>
      </c>
      <c r="B5" s="207"/>
      <c r="C5" s="207"/>
      <c r="D5" s="207"/>
      <c r="E5" s="207"/>
      <c r="F5" s="207"/>
      <c r="G5" s="207"/>
    </row>
    <row r="6" ht="8.25" customHeight="1"/>
    <row r="7" spans="5:7" ht="11.25" customHeight="1" thickBot="1">
      <c r="E7" s="208" t="s">
        <v>0</v>
      </c>
      <c r="F7" s="208"/>
      <c r="G7" s="208"/>
    </row>
    <row r="8" spans="1:7" s="54" customFormat="1" ht="12.75">
      <c r="A8" s="195" t="s">
        <v>1</v>
      </c>
      <c r="B8" s="195" t="s">
        <v>2</v>
      </c>
      <c r="C8" s="195" t="s">
        <v>86</v>
      </c>
      <c r="D8" s="195" t="s">
        <v>88</v>
      </c>
      <c r="E8" s="198" t="s">
        <v>3</v>
      </c>
      <c r="F8" s="195" t="s">
        <v>87</v>
      </c>
      <c r="G8" s="203" t="s">
        <v>89</v>
      </c>
    </row>
    <row r="9" spans="1:7" s="54" customFormat="1" ht="12.75">
      <c r="A9" s="196"/>
      <c r="B9" s="196"/>
      <c r="C9" s="196"/>
      <c r="D9" s="196"/>
      <c r="E9" s="199"/>
      <c r="F9" s="196"/>
      <c r="G9" s="204"/>
    </row>
    <row r="10" spans="1:10" s="54" customFormat="1" ht="30.75" customHeight="1" thickBot="1">
      <c r="A10" s="196"/>
      <c r="B10" s="197"/>
      <c r="C10" s="197"/>
      <c r="D10" s="197"/>
      <c r="E10" s="200"/>
      <c r="F10" s="197"/>
      <c r="G10" s="205"/>
      <c r="I10" s="55"/>
      <c r="J10" s="55"/>
    </row>
    <row r="11" spans="1:11" ht="16.5" customHeight="1" thickBot="1">
      <c r="A11" s="17" t="s">
        <v>4</v>
      </c>
      <c r="B11" s="18" t="s">
        <v>5</v>
      </c>
      <c r="C11" s="129">
        <f>C16+C17+C18+C19+C20+C21+C22+C23+C24+C25+C26+C27+C28+C14+C12+C15+C13</f>
        <v>247809</v>
      </c>
      <c r="D11" s="130">
        <f>D16+D17+D18+D19+D20+D21+D22+D23+D24+D25+D26+D27+D28+D14+D12+D15+D13</f>
        <v>82603</v>
      </c>
      <c r="E11" s="130">
        <f>E16+E17+E18+E19+E20+E21+E22+E23+E24+E25+E26+E27+E28+E14+E12+E15+E13</f>
        <v>77640</v>
      </c>
      <c r="F11" s="131">
        <f>E11/D11*100</f>
        <v>93.99174364127211</v>
      </c>
      <c r="G11" s="131">
        <f>E11/C11*100</f>
        <v>31.33058121375737</v>
      </c>
      <c r="I11" s="19"/>
      <c r="J11" s="19"/>
      <c r="K11" s="19"/>
    </row>
    <row r="12" spans="1:9" ht="13.5" customHeight="1">
      <c r="A12" s="20" t="s">
        <v>6</v>
      </c>
      <c r="B12" s="21" t="s">
        <v>7</v>
      </c>
      <c r="C12" s="118">
        <v>182521</v>
      </c>
      <c r="D12" s="119">
        <f>C12/12*4</f>
        <v>60840.333333333336</v>
      </c>
      <c r="E12" s="118">
        <v>57467</v>
      </c>
      <c r="F12" s="122">
        <f aca="true" t="shared" si="0" ref="F12:F42">E12/D12*100</f>
        <v>94.45543252557239</v>
      </c>
      <c r="G12" s="122">
        <f aca="true" t="shared" si="1" ref="G12:G42">E12/C12*100</f>
        <v>31.4851441751908</v>
      </c>
      <c r="I12" s="57"/>
    </row>
    <row r="13" spans="1:9" ht="40.5" customHeight="1">
      <c r="A13" s="22" t="s">
        <v>111</v>
      </c>
      <c r="B13" s="23" t="s">
        <v>112</v>
      </c>
      <c r="C13" s="118">
        <v>15091</v>
      </c>
      <c r="D13" s="119">
        <f>C13/12*4</f>
        <v>5030.333333333333</v>
      </c>
      <c r="E13" s="118">
        <v>4669</v>
      </c>
      <c r="F13" s="123">
        <f t="shared" si="0"/>
        <v>92.81691074150157</v>
      </c>
      <c r="G13" s="123">
        <f t="shared" si="1"/>
        <v>30.938970247167184</v>
      </c>
      <c r="I13" s="57"/>
    </row>
    <row r="14" spans="1:9" ht="29.25" customHeight="1">
      <c r="A14" s="22" t="s">
        <v>108</v>
      </c>
      <c r="B14" s="24" t="s">
        <v>107</v>
      </c>
      <c r="C14" s="118">
        <v>11513</v>
      </c>
      <c r="D14" s="119">
        <f aca="true" t="shared" si="2" ref="D14:D27">C14/12*4</f>
        <v>3837.6666666666665</v>
      </c>
      <c r="E14" s="118">
        <v>4859</v>
      </c>
      <c r="F14" s="123">
        <f t="shared" si="0"/>
        <v>126.61339355511161</v>
      </c>
      <c r="G14" s="123">
        <f t="shared" si="1"/>
        <v>42.204464518370536</v>
      </c>
      <c r="I14" s="57"/>
    </row>
    <row r="15" spans="1:10" ht="39" customHeight="1">
      <c r="A15" s="25" t="s">
        <v>109</v>
      </c>
      <c r="B15" s="26" t="s">
        <v>110</v>
      </c>
      <c r="C15" s="118">
        <v>560</v>
      </c>
      <c r="D15" s="119">
        <f t="shared" si="2"/>
        <v>186.66666666666666</v>
      </c>
      <c r="E15" s="118">
        <v>650</v>
      </c>
      <c r="F15" s="123">
        <f t="shared" si="0"/>
        <v>348.2142857142857</v>
      </c>
      <c r="G15" s="123">
        <f t="shared" si="1"/>
        <v>116.07142857142858</v>
      </c>
      <c r="I15" s="57"/>
      <c r="J15" s="19"/>
    </row>
    <row r="16" spans="1:9" ht="24.75" customHeight="1">
      <c r="A16" s="9" t="s">
        <v>8</v>
      </c>
      <c r="B16" s="27" t="s">
        <v>9</v>
      </c>
      <c r="C16" s="118">
        <v>0</v>
      </c>
      <c r="D16" s="119">
        <f t="shared" si="2"/>
        <v>0</v>
      </c>
      <c r="E16" s="118">
        <v>887</v>
      </c>
      <c r="F16" s="123">
        <v>0</v>
      </c>
      <c r="G16" s="123">
        <v>0</v>
      </c>
      <c r="I16" s="57"/>
    </row>
    <row r="17" spans="1:9" ht="15" customHeight="1">
      <c r="A17" s="28" t="s">
        <v>10</v>
      </c>
      <c r="B17" s="29" t="s">
        <v>11</v>
      </c>
      <c r="C17" s="118">
        <v>12</v>
      </c>
      <c r="D17" s="119">
        <f t="shared" si="2"/>
        <v>4</v>
      </c>
      <c r="E17" s="120">
        <v>26</v>
      </c>
      <c r="F17" s="123">
        <f t="shared" si="0"/>
        <v>650</v>
      </c>
      <c r="G17" s="123">
        <f t="shared" si="1"/>
        <v>216.66666666666666</v>
      </c>
      <c r="I17" s="57"/>
    </row>
    <row r="18" spans="1:9" ht="18" customHeight="1">
      <c r="A18" s="28" t="s">
        <v>12</v>
      </c>
      <c r="B18" s="29" t="s">
        <v>13</v>
      </c>
      <c r="C18" s="118">
        <v>5274</v>
      </c>
      <c r="D18" s="119">
        <f t="shared" si="2"/>
        <v>1758</v>
      </c>
      <c r="E18" s="118">
        <v>530</v>
      </c>
      <c r="F18" s="123">
        <f t="shared" si="0"/>
        <v>30.14789533560865</v>
      </c>
      <c r="G18" s="123">
        <f t="shared" si="1"/>
        <v>10.049298445202883</v>
      </c>
      <c r="I18" s="57"/>
    </row>
    <row r="19" spans="1:9" ht="12.75">
      <c r="A19" s="9" t="s">
        <v>14</v>
      </c>
      <c r="B19" s="30" t="s">
        <v>15</v>
      </c>
      <c r="C19" s="118">
        <v>13912</v>
      </c>
      <c r="D19" s="119">
        <f t="shared" si="2"/>
        <v>4637.333333333333</v>
      </c>
      <c r="E19" s="118">
        <v>3947</v>
      </c>
      <c r="F19" s="124">
        <f t="shared" si="0"/>
        <v>85.11357101782635</v>
      </c>
      <c r="G19" s="124">
        <f t="shared" si="1"/>
        <v>28.371190339275447</v>
      </c>
      <c r="I19" s="57"/>
    </row>
    <row r="20" spans="1:9" ht="12.75">
      <c r="A20" s="9" t="s">
        <v>16</v>
      </c>
      <c r="B20" s="30" t="s">
        <v>17</v>
      </c>
      <c r="C20" s="118">
        <v>1230</v>
      </c>
      <c r="D20" s="119">
        <f t="shared" si="2"/>
        <v>410</v>
      </c>
      <c r="E20" s="118">
        <v>417</v>
      </c>
      <c r="F20" s="124">
        <f t="shared" si="0"/>
        <v>101.70731707317073</v>
      </c>
      <c r="G20" s="124">
        <f t="shared" si="1"/>
        <v>33.90243902439025</v>
      </c>
      <c r="I20" s="57"/>
    </row>
    <row r="21" spans="1:9" ht="25.5">
      <c r="A21" s="9" t="s">
        <v>18</v>
      </c>
      <c r="B21" s="29" t="s">
        <v>90</v>
      </c>
      <c r="C21" s="120">
        <v>0</v>
      </c>
      <c r="D21" s="119">
        <f t="shared" si="2"/>
        <v>0</v>
      </c>
      <c r="E21" s="120">
        <v>0</v>
      </c>
      <c r="F21" s="123">
        <v>0</v>
      </c>
      <c r="G21" s="123">
        <v>0</v>
      </c>
      <c r="I21" s="56"/>
    </row>
    <row r="22" spans="1:9" ht="24" customHeight="1">
      <c r="A22" s="12" t="s">
        <v>19</v>
      </c>
      <c r="B22" s="27" t="s">
        <v>91</v>
      </c>
      <c r="C22" s="118">
        <v>8883</v>
      </c>
      <c r="D22" s="119">
        <f t="shared" si="2"/>
        <v>2961</v>
      </c>
      <c r="E22" s="118">
        <v>1834</v>
      </c>
      <c r="F22" s="123">
        <f t="shared" si="0"/>
        <v>61.938534278959814</v>
      </c>
      <c r="G22" s="123">
        <f t="shared" si="1"/>
        <v>20.646178092986602</v>
      </c>
      <c r="I22" s="57"/>
    </row>
    <row r="23" spans="1:9" ht="15" customHeight="1">
      <c r="A23" s="12" t="s">
        <v>20</v>
      </c>
      <c r="B23" s="31" t="s">
        <v>21</v>
      </c>
      <c r="C23" s="118">
        <v>146</v>
      </c>
      <c r="D23" s="119">
        <f t="shared" si="2"/>
        <v>48.666666666666664</v>
      </c>
      <c r="E23" s="120">
        <v>505</v>
      </c>
      <c r="F23" s="124">
        <f>E23/D23*100</f>
        <v>1037.6712328767123</v>
      </c>
      <c r="G23" s="124">
        <f t="shared" si="1"/>
        <v>345.8904109589041</v>
      </c>
      <c r="I23" s="58"/>
    </row>
    <row r="24" spans="1:9" ht="25.5">
      <c r="A24" s="9" t="s">
        <v>22</v>
      </c>
      <c r="B24" s="10" t="s">
        <v>23</v>
      </c>
      <c r="C24" s="118">
        <v>115</v>
      </c>
      <c r="D24" s="119">
        <f t="shared" si="2"/>
        <v>38.333333333333336</v>
      </c>
      <c r="E24" s="118">
        <v>378</v>
      </c>
      <c r="F24" s="123">
        <f t="shared" si="0"/>
        <v>986.086956521739</v>
      </c>
      <c r="G24" s="123">
        <f t="shared" si="1"/>
        <v>328.69565217391306</v>
      </c>
      <c r="I24" s="57"/>
    </row>
    <row r="25" spans="1:9" ht="25.5">
      <c r="A25" s="9" t="s">
        <v>24</v>
      </c>
      <c r="B25" s="10" t="s">
        <v>25</v>
      </c>
      <c r="C25" s="118">
        <v>4865</v>
      </c>
      <c r="D25" s="119">
        <f t="shared" si="2"/>
        <v>1621.6666666666667</v>
      </c>
      <c r="E25" s="118">
        <v>1328</v>
      </c>
      <c r="F25" s="123">
        <f t="shared" si="0"/>
        <v>81.89105858170606</v>
      </c>
      <c r="G25" s="123">
        <f t="shared" si="1"/>
        <v>27.297019527235356</v>
      </c>
      <c r="I25" s="57"/>
    </row>
    <row r="26" spans="1:9" ht="12.75">
      <c r="A26" s="32" t="s">
        <v>26</v>
      </c>
      <c r="B26" s="10" t="s">
        <v>27</v>
      </c>
      <c r="C26" s="120">
        <v>0</v>
      </c>
      <c r="D26" s="119">
        <f t="shared" si="2"/>
        <v>0</v>
      </c>
      <c r="E26" s="120">
        <v>0</v>
      </c>
      <c r="F26" s="124">
        <v>0</v>
      </c>
      <c r="G26" s="124">
        <v>0</v>
      </c>
      <c r="I26" s="56"/>
    </row>
    <row r="27" spans="1:9" ht="15.75" customHeight="1">
      <c r="A27" s="9" t="s">
        <v>28</v>
      </c>
      <c r="B27" s="10" t="s">
        <v>29</v>
      </c>
      <c r="C27" s="118">
        <v>3687</v>
      </c>
      <c r="D27" s="119">
        <f t="shared" si="2"/>
        <v>1229</v>
      </c>
      <c r="E27" s="118">
        <v>144</v>
      </c>
      <c r="F27" s="124">
        <f t="shared" si="0"/>
        <v>11.716842961757527</v>
      </c>
      <c r="G27" s="124">
        <f t="shared" si="1"/>
        <v>3.9056143205858422</v>
      </c>
      <c r="I27" s="57"/>
    </row>
    <row r="28" spans="1:9" ht="13.5" thickBot="1">
      <c r="A28" s="32" t="s">
        <v>30</v>
      </c>
      <c r="B28" s="33" t="s">
        <v>31</v>
      </c>
      <c r="C28" s="121">
        <v>0</v>
      </c>
      <c r="D28" s="119">
        <f>C28/12*4</f>
        <v>0</v>
      </c>
      <c r="E28" s="118">
        <v>-1</v>
      </c>
      <c r="F28" s="125">
        <v>0</v>
      </c>
      <c r="G28" s="125">
        <v>0</v>
      </c>
      <c r="I28" s="56"/>
    </row>
    <row r="29" spans="1:9" s="36" customFormat="1" ht="15" customHeight="1" thickBot="1">
      <c r="A29" s="34" t="s">
        <v>32</v>
      </c>
      <c r="B29" s="35" t="s">
        <v>33</v>
      </c>
      <c r="C29" s="132">
        <f>C30</f>
        <v>551966</v>
      </c>
      <c r="D29" s="132">
        <f>D30</f>
        <v>183988.6666666667</v>
      </c>
      <c r="E29" s="132">
        <f>E30+E40+E39</f>
        <v>112048</v>
      </c>
      <c r="F29" s="133">
        <f t="shared" si="0"/>
        <v>60.89940322411162</v>
      </c>
      <c r="G29" s="134">
        <f t="shared" si="1"/>
        <v>20.299801074703876</v>
      </c>
      <c r="I29" s="59"/>
    </row>
    <row r="30" spans="1:9" ht="28.5" customHeight="1">
      <c r="A30" s="37" t="s">
        <v>34</v>
      </c>
      <c r="B30" s="38" t="s">
        <v>35</v>
      </c>
      <c r="C30" s="119">
        <f>C31+C33+C36+C37+C38</f>
        <v>551966</v>
      </c>
      <c r="D30" s="119">
        <f>D31+D33+D36+D37+D38</f>
        <v>183988.6666666667</v>
      </c>
      <c r="E30" s="119">
        <f>E31+E33+E36+E37+E38</f>
        <v>115563</v>
      </c>
      <c r="F30" s="135">
        <f t="shared" si="0"/>
        <v>62.809846983328676</v>
      </c>
      <c r="G30" s="135">
        <f t="shared" si="1"/>
        <v>20.936615661109563</v>
      </c>
      <c r="I30" s="60"/>
    </row>
    <row r="31" spans="1:9" ht="28.5">
      <c r="A31" s="11" t="s">
        <v>36</v>
      </c>
      <c r="B31" s="39" t="s">
        <v>92</v>
      </c>
      <c r="C31" s="120">
        <f>C32</f>
        <v>150017</v>
      </c>
      <c r="D31" s="120">
        <f>D32</f>
        <v>50005.666666666664</v>
      </c>
      <c r="E31" s="120">
        <f>E32</f>
        <v>25004</v>
      </c>
      <c r="F31" s="136">
        <f>F32</f>
        <v>50.00233306891886</v>
      </c>
      <c r="G31" s="136">
        <f>G32</f>
        <v>16.667444356306284</v>
      </c>
      <c r="I31" s="56"/>
    </row>
    <row r="32" spans="1:9" ht="14.25">
      <c r="A32" s="11" t="s">
        <v>94</v>
      </c>
      <c r="B32" s="40" t="s">
        <v>93</v>
      </c>
      <c r="C32" s="118">
        <v>150017</v>
      </c>
      <c r="D32" s="119">
        <f>C32/12*4</f>
        <v>50005.666666666664</v>
      </c>
      <c r="E32" s="118">
        <v>25004</v>
      </c>
      <c r="F32" s="123">
        <f t="shared" si="0"/>
        <v>50.00233306891886</v>
      </c>
      <c r="G32" s="123">
        <f t="shared" si="1"/>
        <v>16.667444356306284</v>
      </c>
      <c r="I32" s="56"/>
    </row>
    <row r="33" spans="1:9" ht="29.25" customHeight="1">
      <c r="A33" s="12" t="s">
        <v>126</v>
      </c>
      <c r="B33" s="10" t="s">
        <v>95</v>
      </c>
      <c r="C33" s="118">
        <v>169930</v>
      </c>
      <c r="D33" s="119">
        <f aca="true" t="shared" si="3" ref="D33:D39">C33/12*4</f>
        <v>56643.333333333336</v>
      </c>
      <c r="E33" s="120">
        <v>8927</v>
      </c>
      <c r="F33" s="123">
        <f t="shared" si="0"/>
        <v>15.760018831283467</v>
      </c>
      <c r="G33" s="123">
        <f t="shared" si="1"/>
        <v>5.253339610427823</v>
      </c>
      <c r="H33" s="57"/>
      <c r="I33" s="57"/>
    </row>
    <row r="34" spans="1:9" ht="33.75">
      <c r="A34" s="12" t="s">
        <v>96</v>
      </c>
      <c r="B34" s="41" t="s">
        <v>97</v>
      </c>
      <c r="C34" s="120">
        <v>0</v>
      </c>
      <c r="D34" s="119">
        <f t="shared" si="3"/>
        <v>0</v>
      </c>
      <c r="E34" s="120">
        <v>0</v>
      </c>
      <c r="F34" s="123">
        <v>0</v>
      </c>
      <c r="G34" s="123">
        <v>0</v>
      </c>
      <c r="I34" s="56"/>
    </row>
    <row r="35" spans="1:9" ht="12.75" customHeight="1" hidden="1">
      <c r="A35" s="9"/>
      <c r="B35" s="42"/>
      <c r="C35" s="120"/>
      <c r="D35" s="119">
        <f t="shared" si="3"/>
        <v>0</v>
      </c>
      <c r="E35" s="120"/>
      <c r="F35" s="123" t="e">
        <f t="shared" si="0"/>
        <v>#DIV/0!</v>
      </c>
      <c r="G35" s="123" t="e">
        <f t="shared" si="1"/>
        <v>#DIV/0!</v>
      </c>
      <c r="I35" s="56"/>
    </row>
    <row r="36" spans="1:9" ht="20.25" customHeight="1">
      <c r="A36" s="11" t="s">
        <v>125</v>
      </c>
      <c r="B36" s="42" t="s">
        <v>37</v>
      </c>
      <c r="C36" s="118">
        <v>214193</v>
      </c>
      <c r="D36" s="119">
        <f t="shared" si="3"/>
        <v>71397.66666666667</v>
      </c>
      <c r="E36" s="118">
        <v>76670</v>
      </c>
      <c r="F36" s="123">
        <f>E36/D36*100</f>
        <v>107.38446167708562</v>
      </c>
      <c r="G36" s="123">
        <f>E36/C36*100</f>
        <v>35.79482055902854</v>
      </c>
      <c r="I36" s="57"/>
    </row>
    <row r="37" spans="1:9" ht="15" customHeight="1">
      <c r="A37" s="13" t="s">
        <v>127</v>
      </c>
      <c r="B37" s="43" t="s">
        <v>38</v>
      </c>
      <c r="C37" s="120">
        <v>17826</v>
      </c>
      <c r="D37" s="119">
        <f t="shared" si="3"/>
        <v>5942</v>
      </c>
      <c r="E37" s="120">
        <v>4962</v>
      </c>
      <c r="F37" s="123">
        <v>0</v>
      </c>
      <c r="G37" s="123">
        <v>0</v>
      </c>
      <c r="I37" s="57"/>
    </row>
    <row r="38" spans="1:7" ht="24.75" customHeight="1">
      <c r="A38" s="14" t="s">
        <v>39</v>
      </c>
      <c r="B38" s="44" t="s">
        <v>98</v>
      </c>
      <c r="C38" s="120">
        <v>0</v>
      </c>
      <c r="D38" s="119">
        <f t="shared" si="3"/>
        <v>0</v>
      </c>
      <c r="E38" s="120">
        <v>0</v>
      </c>
      <c r="F38" s="123">
        <v>0</v>
      </c>
      <c r="G38" s="123">
        <v>0</v>
      </c>
    </row>
    <row r="39" spans="1:7" ht="26.25" customHeight="1">
      <c r="A39" s="14" t="s">
        <v>128</v>
      </c>
      <c r="B39" s="45" t="s">
        <v>129</v>
      </c>
      <c r="C39" s="126">
        <v>0</v>
      </c>
      <c r="D39" s="119">
        <f t="shared" si="3"/>
        <v>0</v>
      </c>
      <c r="E39" s="120">
        <v>0</v>
      </c>
      <c r="F39" s="123">
        <v>0</v>
      </c>
      <c r="G39" s="123">
        <v>0</v>
      </c>
    </row>
    <row r="40" spans="1:7" ht="53.25" customHeight="1" thickBot="1">
      <c r="A40" s="14" t="s">
        <v>131</v>
      </c>
      <c r="B40" s="45" t="s">
        <v>99</v>
      </c>
      <c r="C40" s="127">
        <v>0</v>
      </c>
      <c r="D40" s="137">
        <f>C40/12*4</f>
        <v>0</v>
      </c>
      <c r="E40" s="118">
        <v>-3515</v>
      </c>
      <c r="F40" s="123">
        <v>0</v>
      </c>
      <c r="G40" s="123">
        <v>0</v>
      </c>
    </row>
    <row r="41" spans="1:7" ht="27" customHeight="1" thickBot="1">
      <c r="A41" s="15" t="s">
        <v>40</v>
      </c>
      <c r="B41" s="46" t="s">
        <v>41</v>
      </c>
      <c r="C41" s="138">
        <v>0</v>
      </c>
      <c r="D41" s="139">
        <f>C41/12*1</f>
        <v>0</v>
      </c>
      <c r="E41" s="138">
        <v>0</v>
      </c>
      <c r="F41" s="140">
        <v>0</v>
      </c>
      <c r="G41" s="141">
        <v>0</v>
      </c>
    </row>
    <row r="42" spans="1:10" ht="18" customHeight="1" thickBot="1">
      <c r="A42" s="201" t="s">
        <v>42</v>
      </c>
      <c r="B42" s="202"/>
      <c r="C42" s="142">
        <f>C30+C11</f>
        <v>799775</v>
      </c>
      <c r="D42" s="142">
        <f>D30+D11</f>
        <v>266591.6666666667</v>
      </c>
      <c r="E42" s="132">
        <f>E29+E11</f>
        <v>189688</v>
      </c>
      <c r="F42" s="143">
        <f t="shared" si="0"/>
        <v>71.1530117845644</v>
      </c>
      <c r="G42" s="144">
        <f t="shared" si="1"/>
        <v>23.717670594854802</v>
      </c>
      <c r="I42" s="19"/>
      <c r="J42" s="19"/>
    </row>
    <row r="43" ht="10.5" customHeight="1">
      <c r="A43" s="47"/>
    </row>
    <row r="44" ht="12.75" hidden="1"/>
    <row r="45" spans="1:2" ht="14.25" customHeight="1">
      <c r="A45" s="193" t="s">
        <v>113</v>
      </c>
      <c r="B45" s="193"/>
    </row>
    <row r="46" spans="1:2" ht="12.75">
      <c r="A46" s="193"/>
      <c r="B46" s="193"/>
    </row>
    <row r="47" spans="1:7" ht="14.25">
      <c r="A47" s="193"/>
      <c r="B47" s="193"/>
      <c r="E47" s="194" t="s">
        <v>123</v>
      </c>
      <c r="F47" s="194"/>
      <c r="G47" s="194"/>
    </row>
    <row r="51" ht="12.75">
      <c r="E51" s="19"/>
    </row>
  </sheetData>
  <sheetProtection/>
  <mergeCells count="14"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22">
      <selection activeCell="A5" sqref="A5"/>
    </sheetView>
  </sheetViews>
  <sheetFormatPr defaultColWidth="9.140625" defaultRowHeight="12.75"/>
  <cols>
    <col min="1" max="1" width="5.8515625" style="16" customWidth="1"/>
    <col min="2" max="2" width="52.00390625" style="16" customWidth="1"/>
    <col min="3" max="3" width="12.57421875" style="16" customWidth="1"/>
    <col min="4" max="4" width="8.421875" style="16" hidden="1" customWidth="1"/>
    <col min="5" max="5" width="11.57421875" style="16" customWidth="1"/>
    <col min="6" max="6" width="1.57421875" style="16" hidden="1" customWidth="1"/>
    <col min="7" max="7" width="8.7109375" style="16" customWidth="1"/>
    <col min="8" max="16384" width="9.140625" style="50" customWidth="1"/>
  </cols>
  <sheetData>
    <row r="1" spans="2:7" ht="11.25" customHeight="1">
      <c r="B1" s="61"/>
      <c r="C1" s="209" t="s">
        <v>121</v>
      </c>
      <c r="D1" s="209"/>
      <c r="E1" s="209"/>
      <c r="F1" s="209"/>
      <c r="G1" s="209"/>
    </row>
    <row r="2" spans="2:7" ht="11.25" customHeight="1">
      <c r="B2" s="210"/>
      <c r="C2" s="210"/>
      <c r="D2" s="210"/>
      <c r="E2" s="210"/>
      <c r="F2" s="210"/>
      <c r="G2" s="210"/>
    </row>
    <row r="3" spans="1:7" ht="12.75">
      <c r="A3" s="207" t="s">
        <v>124</v>
      </c>
      <c r="B3" s="207"/>
      <c r="C3" s="207"/>
      <c r="D3" s="207"/>
      <c r="E3" s="207"/>
      <c r="F3" s="207"/>
      <c r="G3" s="207"/>
    </row>
    <row r="4" spans="1:7" ht="12.75">
      <c r="A4" s="211" t="s">
        <v>136</v>
      </c>
      <c r="B4" s="211"/>
      <c r="C4" s="211"/>
      <c r="D4" s="211"/>
      <c r="E4" s="211"/>
      <c r="F4" s="211"/>
      <c r="G4" s="211"/>
    </row>
    <row r="5" spans="5:7" ht="12.75" customHeight="1" thickBot="1">
      <c r="E5" s="212" t="s">
        <v>43</v>
      </c>
      <c r="F5" s="212"/>
      <c r="G5" s="212"/>
    </row>
    <row r="6" spans="1:7" s="1" customFormat="1" ht="57" customHeight="1" thickBot="1">
      <c r="A6" s="62" t="s">
        <v>44</v>
      </c>
      <c r="B6" s="63" t="s">
        <v>45</v>
      </c>
      <c r="C6" s="178" t="s">
        <v>84</v>
      </c>
      <c r="D6" s="179" t="s">
        <v>46</v>
      </c>
      <c r="E6" s="178" t="s">
        <v>47</v>
      </c>
      <c r="F6" s="178" t="s">
        <v>48</v>
      </c>
      <c r="G6" s="180" t="s">
        <v>85</v>
      </c>
    </row>
    <row r="7" spans="1:7" ht="12" customHeight="1" thickBot="1">
      <c r="A7" s="64">
        <v>100</v>
      </c>
      <c r="B7" s="65" t="s">
        <v>49</v>
      </c>
      <c r="C7" s="165">
        <f>SUM(C8:C15)</f>
        <v>56147</v>
      </c>
      <c r="D7" s="166"/>
      <c r="E7" s="167">
        <f>SUM(E8:E15)</f>
        <v>16324</v>
      </c>
      <c r="F7" s="166"/>
      <c r="G7" s="181">
        <f aca="true" t="shared" si="0" ref="G7:G59">E7/C7*100</f>
        <v>29.07368158583718</v>
      </c>
    </row>
    <row r="8" spans="1:7" s="51" customFormat="1" ht="12.75" customHeight="1">
      <c r="A8" s="66">
        <v>102</v>
      </c>
      <c r="B8" s="104" t="s">
        <v>82</v>
      </c>
      <c r="C8" s="145">
        <v>1909</v>
      </c>
      <c r="D8" s="182"/>
      <c r="E8" s="146">
        <v>568</v>
      </c>
      <c r="F8" s="182"/>
      <c r="G8" s="183">
        <f t="shared" si="0"/>
        <v>29.75379779989523</v>
      </c>
    </row>
    <row r="9" spans="1:7" ht="23.25" customHeight="1">
      <c r="A9" s="67">
        <v>103</v>
      </c>
      <c r="B9" s="105" t="s">
        <v>50</v>
      </c>
      <c r="C9" s="145">
        <v>1774</v>
      </c>
      <c r="D9" s="30"/>
      <c r="E9" s="146">
        <v>563</v>
      </c>
      <c r="F9" s="30"/>
      <c r="G9" s="184">
        <f t="shared" si="0"/>
        <v>31.73618940248027</v>
      </c>
    </row>
    <row r="10" spans="1:7" ht="24" customHeight="1">
      <c r="A10" s="67">
        <v>104</v>
      </c>
      <c r="B10" s="105" t="s">
        <v>83</v>
      </c>
      <c r="C10" s="145">
        <v>29696</v>
      </c>
      <c r="D10" s="30"/>
      <c r="E10" s="146">
        <v>9713</v>
      </c>
      <c r="F10" s="30"/>
      <c r="G10" s="184">
        <f t="shared" si="0"/>
        <v>32.7081088362069</v>
      </c>
    </row>
    <row r="11" spans="1:7" ht="24" customHeight="1">
      <c r="A11" s="68">
        <v>105</v>
      </c>
      <c r="B11" s="106" t="s">
        <v>116</v>
      </c>
      <c r="C11" s="145">
        <v>6</v>
      </c>
      <c r="D11" s="33"/>
      <c r="E11" s="147">
        <v>0</v>
      </c>
      <c r="F11" s="33"/>
      <c r="G11" s="185">
        <f t="shared" si="0"/>
        <v>0</v>
      </c>
    </row>
    <row r="12" spans="1:7" ht="45" customHeight="1">
      <c r="A12" s="68">
        <v>106</v>
      </c>
      <c r="B12" s="107" t="s">
        <v>117</v>
      </c>
      <c r="C12" s="145">
        <v>7928</v>
      </c>
      <c r="D12" s="33"/>
      <c r="E12" s="146">
        <v>1890</v>
      </c>
      <c r="F12" s="33"/>
      <c r="G12" s="185">
        <f t="shared" si="0"/>
        <v>23.83955600403633</v>
      </c>
    </row>
    <row r="13" spans="1:7" ht="18" customHeight="1">
      <c r="A13" s="68">
        <v>107</v>
      </c>
      <c r="B13" s="108" t="s">
        <v>118</v>
      </c>
      <c r="C13" s="147">
        <v>1634</v>
      </c>
      <c r="D13" s="33"/>
      <c r="E13" s="147">
        <v>0</v>
      </c>
      <c r="F13" s="33"/>
      <c r="G13" s="185">
        <v>0</v>
      </c>
    </row>
    <row r="14" spans="1:7" ht="16.5" customHeight="1">
      <c r="A14" s="69">
        <v>113</v>
      </c>
      <c r="B14" s="109" t="s">
        <v>52</v>
      </c>
      <c r="C14" s="145">
        <v>13100</v>
      </c>
      <c r="D14" s="30"/>
      <c r="E14" s="146">
        <v>3590</v>
      </c>
      <c r="F14" s="30"/>
      <c r="G14" s="184">
        <f t="shared" si="0"/>
        <v>27.404580152671755</v>
      </c>
    </row>
    <row r="15" spans="1:7" ht="14.25" customHeight="1" thickBot="1">
      <c r="A15" s="70">
        <v>111</v>
      </c>
      <c r="B15" s="110" t="s">
        <v>119</v>
      </c>
      <c r="C15" s="145">
        <v>100</v>
      </c>
      <c r="D15" s="56"/>
      <c r="E15" s="148">
        <v>0</v>
      </c>
      <c r="F15" s="56"/>
      <c r="G15" s="186">
        <f t="shared" si="0"/>
        <v>0</v>
      </c>
    </row>
    <row r="16" spans="1:7" ht="15" customHeight="1" thickBot="1">
      <c r="A16" s="71">
        <v>200</v>
      </c>
      <c r="B16" s="111" t="s">
        <v>114</v>
      </c>
      <c r="C16" s="160">
        <f>C17</f>
        <v>917</v>
      </c>
      <c r="D16" s="168">
        <f>D17</f>
        <v>0</v>
      </c>
      <c r="E16" s="160">
        <f>E17</f>
        <v>298</v>
      </c>
      <c r="F16" s="169"/>
      <c r="G16" s="181">
        <f t="shared" si="0"/>
        <v>32.49727371864776</v>
      </c>
    </row>
    <row r="17" spans="1:7" ht="15" customHeight="1" thickBot="1">
      <c r="A17" s="71">
        <v>203</v>
      </c>
      <c r="B17" s="111" t="s">
        <v>115</v>
      </c>
      <c r="C17" s="145">
        <v>917</v>
      </c>
      <c r="D17" s="169"/>
      <c r="E17" s="146">
        <v>298</v>
      </c>
      <c r="F17" s="169"/>
      <c r="G17" s="181">
        <f>E17/C17*100</f>
        <v>32.49727371864776</v>
      </c>
    </row>
    <row r="18" spans="1:7" ht="23.25" customHeight="1" thickBot="1">
      <c r="A18" s="72">
        <v>300</v>
      </c>
      <c r="B18" s="112" t="s">
        <v>53</v>
      </c>
      <c r="C18" s="160">
        <f>SUM(C19:C21)</f>
        <v>9086</v>
      </c>
      <c r="D18" s="169"/>
      <c r="E18" s="170">
        <f>SUM(E19:E21)</f>
        <v>2656</v>
      </c>
      <c r="F18" s="169"/>
      <c r="G18" s="181">
        <f t="shared" si="0"/>
        <v>29.231785163988555</v>
      </c>
    </row>
    <row r="19" spans="1:7" ht="18" customHeight="1">
      <c r="A19" s="73">
        <v>309</v>
      </c>
      <c r="B19" s="105" t="s">
        <v>132</v>
      </c>
      <c r="C19" s="145">
        <v>551</v>
      </c>
      <c r="D19" s="152"/>
      <c r="E19" s="146">
        <v>104</v>
      </c>
      <c r="F19" s="152"/>
      <c r="G19" s="187">
        <f t="shared" si="0"/>
        <v>18.87477313974592</v>
      </c>
    </row>
    <row r="20" spans="1:8" ht="42" customHeight="1">
      <c r="A20" s="67">
        <v>310</v>
      </c>
      <c r="B20" s="105" t="s">
        <v>133</v>
      </c>
      <c r="C20" s="145">
        <v>8135</v>
      </c>
      <c r="D20" s="30"/>
      <c r="E20" s="146">
        <v>2173</v>
      </c>
      <c r="F20" s="30"/>
      <c r="G20" s="184">
        <f t="shared" si="0"/>
        <v>26.711739397664413</v>
      </c>
      <c r="H20" s="16"/>
    </row>
    <row r="21" spans="1:8" ht="24" customHeight="1" thickBot="1">
      <c r="A21" s="70">
        <v>314</v>
      </c>
      <c r="B21" s="113" t="s">
        <v>100</v>
      </c>
      <c r="C21" s="149">
        <v>400</v>
      </c>
      <c r="D21" s="56"/>
      <c r="E21" s="150">
        <v>379</v>
      </c>
      <c r="F21" s="56"/>
      <c r="G21" s="185">
        <f t="shared" si="0"/>
        <v>94.75</v>
      </c>
      <c r="H21" s="16"/>
    </row>
    <row r="22" spans="1:8" ht="17.25" customHeight="1" thickBot="1">
      <c r="A22" s="72">
        <v>400</v>
      </c>
      <c r="B22" s="114" t="s">
        <v>54</v>
      </c>
      <c r="C22" s="168">
        <f>SUM(C23:C29)</f>
        <v>142480</v>
      </c>
      <c r="D22" s="169"/>
      <c r="E22" s="160">
        <f>SUM(E23:E29)</f>
        <v>6960</v>
      </c>
      <c r="F22" s="169"/>
      <c r="G22" s="181">
        <f t="shared" si="0"/>
        <v>4.8848961257720385</v>
      </c>
      <c r="H22" s="16"/>
    </row>
    <row r="23" spans="1:8" ht="15" customHeight="1">
      <c r="A23" s="74">
        <v>405</v>
      </c>
      <c r="B23" s="75" t="s">
        <v>55</v>
      </c>
      <c r="C23" s="151">
        <v>471</v>
      </c>
      <c r="D23" s="152"/>
      <c r="E23" s="153">
        <v>0</v>
      </c>
      <c r="F23" s="152"/>
      <c r="G23" s="187">
        <f t="shared" si="0"/>
        <v>0</v>
      </c>
      <c r="H23" s="16"/>
    </row>
    <row r="24" spans="1:7" ht="13.5" customHeight="1">
      <c r="A24" s="74">
        <v>406</v>
      </c>
      <c r="B24" s="53" t="s">
        <v>56</v>
      </c>
      <c r="C24" s="154">
        <v>91942</v>
      </c>
      <c r="D24" s="152"/>
      <c r="E24" s="146">
        <v>311</v>
      </c>
      <c r="F24" s="152"/>
      <c r="G24" s="184">
        <f t="shared" si="0"/>
        <v>0.33825672706706406</v>
      </c>
    </row>
    <row r="25" spans="1:7" ht="12" customHeight="1">
      <c r="A25" s="74">
        <v>407</v>
      </c>
      <c r="B25" s="76" t="s">
        <v>57</v>
      </c>
      <c r="C25" s="145">
        <v>200</v>
      </c>
      <c r="D25" s="152"/>
      <c r="E25" s="153">
        <v>0</v>
      </c>
      <c r="F25" s="152"/>
      <c r="G25" s="184">
        <v>0</v>
      </c>
    </row>
    <row r="26" spans="1:7" ht="12.75" customHeight="1">
      <c r="A26" s="77">
        <v>408</v>
      </c>
      <c r="B26" s="78" t="s">
        <v>58</v>
      </c>
      <c r="C26" s="145">
        <v>1283</v>
      </c>
      <c r="D26" s="56"/>
      <c r="E26" s="155">
        <v>319</v>
      </c>
      <c r="F26" s="56"/>
      <c r="G26" s="184">
        <f t="shared" si="0"/>
        <v>24.863600935307872</v>
      </c>
    </row>
    <row r="27" spans="1:8" ht="12" customHeight="1">
      <c r="A27" s="79">
        <v>409</v>
      </c>
      <c r="B27" s="53" t="s">
        <v>101</v>
      </c>
      <c r="C27" s="145">
        <v>47094</v>
      </c>
      <c r="D27" s="188"/>
      <c r="E27" s="146">
        <v>5889</v>
      </c>
      <c r="F27" s="156"/>
      <c r="G27" s="184">
        <f t="shared" si="0"/>
        <v>12.504777678685183</v>
      </c>
      <c r="H27" s="52"/>
    </row>
    <row r="28" spans="1:8" ht="12" customHeight="1">
      <c r="A28" s="79">
        <v>410</v>
      </c>
      <c r="B28" s="53" t="s">
        <v>102</v>
      </c>
      <c r="C28" s="145">
        <v>350</v>
      </c>
      <c r="D28" s="188"/>
      <c r="E28" s="156">
        <v>212</v>
      </c>
      <c r="F28" s="156"/>
      <c r="G28" s="184">
        <f t="shared" si="0"/>
        <v>60.57142857142858</v>
      </c>
      <c r="H28" s="52"/>
    </row>
    <row r="29" spans="1:7" ht="15.75" customHeight="1" thickBot="1">
      <c r="A29" s="77">
        <v>412</v>
      </c>
      <c r="B29" s="80" t="s">
        <v>59</v>
      </c>
      <c r="C29" s="145">
        <v>1140</v>
      </c>
      <c r="D29" s="56"/>
      <c r="E29" s="146">
        <v>229</v>
      </c>
      <c r="F29" s="56"/>
      <c r="G29" s="185">
        <f t="shared" si="0"/>
        <v>20.087719298245617</v>
      </c>
    </row>
    <row r="30" spans="1:7" s="2" customFormat="1" ht="15.75" customHeight="1" thickBot="1">
      <c r="A30" s="81">
        <v>500</v>
      </c>
      <c r="B30" s="82" t="s">
        <v>60</v>
      </c>
      <c r="C30" s="160">
        <f>SUM(C31:C34)</f>
        <v>252887</v>
      </c>
      <c r="D30" s="169"/>
      <c r="E30" s="171">
        <f>SUM(E31:E34)</f>
        <v>18318</v>
      </c>
      <c r="F30" s="169"/>
      <c r="G30" s="181">
        <f t="shared" si="0"/>
        <v>7.24355146765156</v>
      </c>
    </row>
    <row r="31" spans="1:7" ht="12" customHeight="1">
      <c r="A31" s="5">
        <v>501</v>
      </c>
      <c r="B31" s="83" t="s">
        <v>61</v>
      </c>
      <c r="C31" s="145">
        <v>1192</v>
      </c>
      <c r="D31" s="152"/>
      <c r="E31" s="146">
        <v>96</v>
      </c>
      <c r="F31" s="152"/>
      <c r="G31" s="187">
        <f t="shared" si="0"/>
        <v>8.053691275167784</v>
      </c>
    </row>
    <row r="32" spans="1:7" ht="15" customHeight="1">
      <c r="A32" s="6">
        <v>502</v>
      </c>
      <c r="B32" s="84" t="s">
        <v>62</v>
      </c>
      <c r="C32" s="145">
        <v>208355</v>
      </c>
      <c r="D32" s="30"/>
      <c r="E32" s="213">
        <v>14365</v>
      </c>
      <c r="F32" s="30"/>
      <c r="G32" s="184">
        <f t="shared" si="0"/>
        <v>6.894482973770728</v>
      </c>
    </row>
    <row r="33" spans="1:7" ht="12" customHeight="1">
      <c r="A33" s="7">
        <v>503</v>
      </c>
      <c r="B33" s="85" t="s">
        <v>63</v>
      </c>
      <c r="C33" s="145">
        <v>34956</v>
      </c>
      <c r="D33" s="33"/>
      <c r="E33" s="146">
        <v>3857</v>
      </c>
      <c r="F33" s="33"/>
      <c r="G33" s="184">
        <f t="shared" si="0"/>
        <v>11.033871152305757</v>
      </c>
    </row>
    <row r="34" spans="1:7" ht="17.25" customHeight="1" thickBot="1">
      <c r="A34" s="7">
        <v>505</v>
      </c>
      <c r="B34" s="85" t="s">
        <v>64</v>
      </c>
      <c r="C34" s="158">
        <v>8384</v>
      </c>
      <c r="D34" s="33"/>
      <c r="E34" s="159">
        <v>0</v>
      </c>
      <c r="F34" s="33"/>
      <c r="G34" s="184">
        <f t="shared" si="0"/>
        <v>0</v>
      </c>
    </row>
    <row r="35" spans="1:7" s="2" customFormat="1" ht="14.25" customHeight="1" thickBot="1">
      <c r="A35" s="81">
        <v>600</v>
      </c>
      <c r="B35" s="82" t="s">
        <v>65</v>
      </c>
      <c r="C35" s="157">
        <v>1312</v>
      </c>
      <c r="D35" s="169"/>
      <c r="E35" s="160">
        <v>404</v>
      </c>
      <c r="F35" s="169"/>
      <c r="G35" s="181">
        <f t="shared" si="0"/>
        <v>30.79268292682927</v>
      </c>
    </row>
    <row r="36" spans="1:7" s="2" customFormat="1" ht="12" customHeight="1" thickBot="1">
      <c r="A36" s="86">
        <v>700</v>
      </c>
      <c r="B36" s="87" t="s">
        <v>66</v>
      </c>
      <c r="C36" s="148">
        <f>SUM(C37:C41)</f>
        <v>396224</v>
      </c>
      <c r="D36" s="166"/>
      <c r="E36" s="167">
        <f>SUM(E37:E41)</f>
        <v>118396</v>
      </c>
      <c r="F36" s="166"/>
      <c r="G36" s="181">
        <f t="shared" si="0"/>
        <v>29.881077370376353</v>
      </c>
    </row>
    <row r="37" spans="1:7" s="2" customFormat="1" ht="12" customHeight="1">
      <c r="A37" s="5">
        <v>701</v>
      </c>
      <c r="B37" s="83" t="s">
        <v>67</v>
      </c>
      <c r="C37" s="145">
        <v>116393</v>
      </c>
      <c r="D37" s="152"/>
      <c r="E37" s="161">
        <v>37648</v>
      </c>
      <c r="F37" s="152"/>
      <c r="G37" s="187">
        <f t="shared" si="0"/>
        <v>32.34558779308034</v>
      </c>
    </row>
    <row r="38" spans="1:7" s="2" customFormat="1" ht="12" customHeight="1">
      <c r="A38" s="6">
        <v>702</v>
      </c>
      <c r="B38" s="84" t="s">
        <v>68</v>
      </c>
      <c r="C38" s="145">
        <v>179310</v>
      </c>
      <c r="D38" s="30"/>
      <c r="E38" s="161">
        <v>60360</v>
      </c>
      <c r="F38" s="30"/>
      <c r="G38" s="184">
        <f t="shared" si="0"/>
        <v>33.66237242763928</v>
      </c>
    </row>
    <row r="39" spans="1:7" s="2" customFormat="1" ht="12" customHeight="1">
      <c r="A39" s="6">
        <v>703</v>
      </c>
      <c r="B39" s="84" t="s">
        <v>130</v>
      </c>
      <c r="C39" s="154">
        <v>65969</v>
      </c>
      <c r="D39" s="30"/>
      <c r="E39" s="161">
        <v>15723</v>
      </c>
      <c r="F39" s="30"/>
      <c r="G39" s="184">
        <f t="shared" si="0"/>
        <v>23.83392199366369</v>
      </c>
    </row>
    <row r="40" spans="1:7" s="2" customFormat="1" ht="12" customHeight="1">
      <c r="A40" s="6">
        <v>707</v>
      </c>
      <c r="B40" s="88" t="s">
        <v>69</v>
      </c>
      <c r="C40" s="146">
        <v>12397</v>
      </c>
      <c r="D40" s="30"/>
      <c r="E40" s="213">
        <v>2131</v>
      </c>
      <c r="F40" s="30"/>
      <c r="G40" s="184">
        <f t="shared" si="0"/>
        <v>17.189642655481165</v>
      </c>
    </row>
    <row r="41" spans="1:7" s="2" customFormat="1" ht="13.5" customHeight="1" thickBot="1">
      <c r="A41" s="7">
        <v>709</v>
      </c>
      <c r="B41" s="89" t="s">
        <v>70</v>
      </c>
      <c r="C41" s="146">
        <v>22155</v>
      </c>
      <c r="D41" s="33"/>
      <c r="E41" s="154">
        <v>2534</v>
      </c>
      <c r="F41" s="33"/>
      <c r="G41" s="185">
        <f t="shared" si="0"/>
        <v>11.437598736176934</v>
      </c>
    </row>
    <row r="42" spans="1:7" s="2" customFormat="1" ht="12" customHeight="1" thickBot="1">
      <c r="A42" s="90">
        <v>800</v>
      </c>
      <c r="B42" s="91" t="s">
        <v>71</v>
      </c>
      <c r="C42" s="168">
        <f>SUM(C43:C44)</f>
        <v>46745</v>
      </c>
      <c r="D42" s="169">
        <f>SUM(D43:D44)</f>
        <v>0</v>
      </c>
      <c r="E42" s="160">
        <f>SUM(E43:E44)</f>
        <v>15994</v>
      </c>
      <c r="F42" s="169"/>
      <c r="G42" s="181">
        <f t="shared" si="0"/>
        <v>34.21542410953043</v>
      </c>
    </row>
    <row r="43" spans="1:7" s="2" customFormat="1" ht="12" customHeight="1">
      <c r="A43" s="5">
        <v>801</v>
      </c>
      <c r="B43" s="83" t="s">
        <v>72</v>
      </c>
      <c r="C43" s="146">
        <v>43821</v>
      </c>
      <c r="D43" s="152"/>
      <c r="E43" s="161">
        <v>15249</v>
      </c>
      <c r="F43" s="152"/>
      <c r="G43" s="187">
        <f t="shared" si="0"/>
        <v>34.798384336277124</v>
      </c>
    </row>
    <row r="44" spans="1:7" s="2" customFormat="1" ht="17.25" customHeight="1" thickBot="1">
      <c r="A44" s="7">
        <v>804</v>
      </c>
      <c r="B44" s="85" t="s">
        <v>73</v>
      </c>
      <c r="C44" s="146">
        <v>2924</v>
      </c>
      <c r="D44" s="33"/>
      <c r="E44" s="161">
        <v>745</v>
      </c>
      <c r="F44" s="33"/>
      <c r="G44" s="185">
        <f t="shared" si="0"/>
        <v>25.47879616963064</v>
      </c>
    </row>
    <row r="45" spans="1:7" s="2" customFormat="1" ht="12" customHeight="1" thickBot="1">
      <c r="A45" s="92">
        <v>1000</v>
      </c>
      <c r="B45" s="91" t="s">
        <v>75</v>
      </c>
      <c r="C45" s="171">
        <f>SUM(C47:C49)</f>
        <v>30402</v>
      </c>
      <c r="D45" s="169"/>
      <c r="E45" s="170">
        <f>SUM(E47:E49)</f>
        <v>17038</v>
      </c>
      <c r="F45" s="169"/>
      <c r="G45" s="181">
        <f t="shared" si="0"/>
        <v>56.04236563383987</v>
      </c>
    </row>
    <row r="46" spans="1:7" s="2" customFormat="1" ht="12" customHeight="1">
      <c r="A46" s="93">
        <v>1002</v>
      </c>
      <c r="B46" s="94" t="s">
        <v>103</v>
      </c>
      <c r="C46" s="162">
        <v>0</v>
      </c>
      <c r="D46" s="152"/>
      <c r="E46" s="153">
        <v>0</v>
      </c>
      <c r="F46" s="152"/>
      <c r="G46" s="187">
        <v>0</v>
      </c>
    </row>
    <row r="47" spans="1:7" s="2" customFormat="1" ht="12" customHeight="1">
      <c r="A47" s="95">
        <v>1003</v>
      </c>
      <c r="B47" s="88" t="s">
        <v>76</v>
      </c>
      <c r="C47" s="146">
        <v>25680</v>
      </c>
      <c r="D47" s="42"/>
      <c r="E47" s="161">
        <v>13928</v>
      </c>
      <c r="F47" s="42"/>
      <c r="G47" s="184">
        <f>E47/C47*100</f>
        <v>54.2367601246106</v>
      </c>
    </row>
    <row r="48" spans="1:7" s="3" customFormat="1" ht="12" customHeight="1">
      <c r="A48" s="95">
        <v>1004</v>
      </c>
      <c r="B48" s="88" t="s">
        <v>134</v>
      </c>
      <c r="C48" s="146">
        <v>2905</v>
      </c>
      <c r="D48" s="42"/>
      <c r="E48" s="161">
        <v>2525</v>
      </c>
      <c r="F48" s="42"/>
      <c r="G48" s="184">
        <f t="shared" si="0"/>
        <v>86.91910499139415</v>
      </c>
    </row>
    <row r="49" spans="1:7" s="2" customFormat="1" ht="14.25" customHeight="1" thickBot="1">
      <c r="A49" s="96">
        <v>1006</v>
      </c>
      <c r="B49" s="97" t="s">
        <v>77</v>
      </c>
      <c r="C49" s="146">
        <v>1817</v>
      </c>
      <c r="D49" s="172"/>
      <c r="E49" s="161">
        <v>585</v>
      </c>
      <c r="F49" s="172"/>
      <c r="G49" s="184">
        <v>0</v>
      </c>
    </row>
    <row r="50" spans="1:7" ht="13.5" customHeight="1" hidden="1">
      <c r="A50" s="98">
        <v>1101</v>
      </c>
      <c r="B50" s="99" t="s">
        <v>78</v>
      </c>
      <c r="C50" s="173"/>
      <c r="D50" s="174"/>
      <c r="E50" s="175"/>
      <c r="F50" s="174"/>
      <c r="G50" s="184" t="e">
        <f t="shared" si="0"/>
        <v>#DIV/0!</v>
      </c>
    </row>
    <row r="51" spans="1:7" ht="13.5" customHeight="1" hidden="1">
      <c r="A51" s="95">
        <v>1102</v>
      </c>
      <c r="B51" s="88" t="s">
        <v>79</v>
      </c>
      <c r="C51" s="176"/>
      <c r="D51" s="30"/>
      <c r="E51" s="155"/>
      <c r="F51" s="30"/>
      <c r="G51" s="184" t="e">
        <f t="shared" si="0"/>
        <v>#DIV/0!</v>
      </c>
    </row>
    <row r="52" spans="1:7" ht="14.25" customHeight="1" hidden="1">
      <c r="A52" s="95">
        <v>1103</v>
      </c>
      <c r="B52" s="88" t="s">
        <v>80</v>
      </c>
      <c r="C52" s="176"/>
      <c r="D52" s="30"/>
      <c r="E52" s="155"/>
      <c r="F52" s="30"/>
      <c r="G52" s="184" t="e">
        <f t="shared" si="0"/>
        <v>#DIV/0!</v>
      </c>
    </row>
    <row r="53" spans="1:7" ht="13.5" customHeight="1" hidden="1">
      <c r="A53" s="100">
        <v>1104</v>
      </c>
      <c r="B53" s="80" t="s">
        <v>81</v>
      </c>
      <c r="C53" s="177"/>
      <c r="D53" s="56"/>
      <c r="E53" s="150"/>
      <c r="F53" s="56"/>
      <c r="G53" s="185" t="e">
        <f t="shared" si="0"/>
        <v>#DIV/0!</v>
      </c>
    </row>
    <row r="54" spans="1:7" ht="13.5" customHeight="1" thickBot="1">
      <c r="A54" s="92">
        <v>1100</v>
      </c>
      <c r="B54" s="91" t="s">
        <v>74</v>
      </c>
      <c r="C54" s="168">
        <f>SUM(C55:C56)</f>
        <v>11370</v>
      </c>
      <c r="D54" s="169"/>
      <c r="E54" s="170">
        <f>SUM(E55:E56)</f>
        <v>3512</v>
      </c>
      <c r="F54" s="189"/>
      <c r="G54" s="181">
        <f t="shared" si="0"/>
        <v>30.888302550571677</v>
      </c>
    </row>
    <row r="55" spans="1:7" ht="13.5" customHeight="1">
      <c r="A55" s="101">
        <v>1102</v>
      </c>
      <c r="B55" s="99" t="s">
        <v>104</v>
      </c>
      <c r="C55" s="163">
        <v>8809</v>
      </c>
      <c r="D55" s="30"/>
      <c r="E55" s="161">
        <v>2738</v>
      </c>
      <c r="F55" s="156"/>
      <c r="G55" s="184">
        <f t="shared" si="0"/>
        <v>31.081848109887616</v>
      </c>
    </row>
    <row r="56" spans="1:7" ht="13.5" customHeight="1">
      <c r="A56" s="101">
        <v>1105</v>
      </c>
      <c r="B56" s="115" t="s">
        <v>120</v>
      </c>
      <c r="C56" s="163">
        <v>2561</v>
      </c>
      <c r="D56" s="30"/>
      <c r="E56" s="161">
        <v>774</v>
      </c>
      <c r="F56" s="156"/>
      <c r="G56" s="184">
        <f t="shared" si="0"/>
        <v>30.222569308863722</v>
      </c>
    </row>
    <row r="57" spans="1:7" ht="13.5" customHeight="1">
      <c r="A57" s="102">
        <v>1200</v>
      </c>
      <c r="B57" s="116" t="s">
        <v>105</v>
      </c>
      <c r="C57" s="163">
        <v>2200</v>
      </c>
      <c r="D57" s="30"/>
      <c r="E57" s="161">
        <v>732</v>
      </c>
      <c r="F57" s="156"/>
      <c r="G57" s="184">
        <f t="shared" si="0"/>
        <v>33.27272727272727</v>
      </c>
    </row>
    <row r="58" spans="1:7" ht="13.5" customHeight="1" thickBot="1">
      <c r="A58" s="103">
        <v>1300</v>
      </c>
      <c r="B58" s="117" t="s">
        <v>51</v>
      </c>
      <c r="C58" s="163">
        <v>405</v>
      </c>
      <c r="D58" s="33"/>
      <c r="E58" s="164">
        <v>1</v>
      </c>
      <c r="F58" s="190"/>
      <c r="G58" s="185">
        <f t="shared" si="0"/>
        <v>0.24691358024691357</v>
      </c>
    </row>
    <row r="59" spans="1:7" ht="16.5" customHeight="1" thickBot="1">
      <c r="A59" s="4"/>
      <c r="B59" s="8" t="s">
        <v>106</v>
      </c>
      <c r="C59" s="165">
        <f>C58+C57+C54+C45+C42+C36+C35+C30+C22+C18+C16+C7</f>
        <v>950175</v>
      </c>
      <c r="D59" s="191"/>
      <c r="E59" s="192">
        <f>E58+E57+E54+E45+E42+E36+E35+E30+E22+E18+E16+E7</f>
        <v>200633</v>
      </c>
      <c r="F59" s="189"/>
      <c r="G59" s="181">
        <f t="shared" si="0"/>
        <v>21.115373483831927</v>
      </c>
    </row>
    <row r="60" ht="9.75" customHeight="1"/>
    <row r="61" spans="1:2" ht="14.25" customHeight="1">
      <c r="A61" s="193" t="s">
        <v>113</v>
      </c>
      <c r="B61" s="193"/>
    </row>
    <row r="62" spans="1:2" ht="12.75">
      <c r="A62" s="193"/>
      <c r="B62" s="193"/>
    </row>
    <row r="63" spans="1:7" ht="14.25">
      <c r="A63" s="193"/>
      <c r="B63" s="193"/>
      <c r="E63" s="194" t="s">
        <v>123</v>
      </c>
      <c r="F63" s="194"/>
      <c r="G63" s="194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2021-05-14T10:20:52Z</dcterms:modified>
  <cp:category/>
  <cp:version/>
  <cp:contentType/>
  <cp:contentStatus/>
</cp:coreProperties>
</file>