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<sst xmlns="http://schemas.openxmlformats.org/spreadsheetml/2006/main" count="127" uniqueCount="126">
  <si>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</si>
  <si>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</si>
  <si>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</si>
  <si>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</si>
  <si>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</si>
  <si>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</si>
  <si>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</si>
  <si>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</si>
  <si>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</si>
  <si>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</si>
  <si>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</si>
  <si>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</si>
  <si>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</si>
  <si>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</si>
  <si>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</si>
  <si>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</si>
  <si>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</si>
  <si>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</si>
  <si>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</si>
  <si>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</si>
  <si>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</si>
  <si>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</si>
  <si>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</si>
  <si>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</si>
  <si>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</si>
  <si>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</si>
  <si>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</si>
  <si>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</si>
  <si>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</si>
  <si>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</si>
  <si>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</si>
  <si>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</si>
  <si>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</si>
  <si>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</si>
  <si>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</si>
  <si>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</si>
  <si>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</si>
  <si>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</si>
  <si>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</si>
  <si>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</si>
  <si>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</si>
  <si>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</si>
  <si>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</si>
  <si>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</si>
  <si>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</si>
  <si>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</si>
  <si>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</si>
  <si>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Исполнение бюджета муниципального образования _________________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</si>
  <si>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</si>
  <si>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</si>
  <si>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</si>
  <si>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</si>
  <si>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</si>
  <si>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</si>
  <si>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</si>
  <si>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</si>
  <si>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</si>
  <si>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</si>
  <si>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</si>
  <si>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</si>
  <si>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</si>
  <si>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</si>
  <si>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</si>
  <si>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</si>
  <si>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</si>
  <si>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</si>
  <si>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</si>
  <si>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</si>
  <si>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</si>
  <si>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</si>
  <si>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</si>
  <si>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</si>
  <si>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</si>
  <si>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</si>
  <si>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</si>
  <si>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</si>
  <si>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</si>
  <si>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</si>
  <si>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</si>
  <si>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</si>
  <si>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</si>
  <si>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</si>
  <si>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</si>
  <si>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</si>
  <si>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</si>
  <si>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</si>
  <si>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</si>
  <si>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</si>
  <si>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</si>
  <si>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</si>
  <si>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</si>
  <si>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</si>
  <si>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</si>
  <si>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</si>
  <si>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</si>
  <si>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</si>
  <si>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</si>
  <si>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</si>
  <si>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</si>
  <si>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</si>
  <si>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</si>
  <si>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</si>
  <si>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</si>
  <si>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</si>
  <si>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</si>
  <si>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</si>
  <si>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</si>
  <si>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</si>
  <si>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</si>
  <si>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</si>
  <si>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</si>
  <si>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</si>
  <si>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</si>
  <si>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</si>
  <si>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</si>
  <si>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</si>
  <si>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</si>
  <si>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</si>
  <si>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</si>
  <si>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</si>
  <si>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</si>
  <si>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</si>
  <si>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</si>
  <si>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</si>
  <si>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по расходам  по состоянию на 01 марта 2016 года</t>
  </si>
  <si>
    <t>по доходам по состоянию на 01.03.2016 года.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</si>
</sst>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6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b/>
      <i/>
      <u val="single"/>
      <sz val="10"/>
      <name val="Arial Cyr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9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49" fontId="1" fillId="0" borderId="13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180" fontId="0" fillId="0" borderId="13" xfId="0" applyNumberFormat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180" fontId="1" fillId="0" borderId="23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0" fontId="0" fillId="0" borderId="25" xfId="0" applyNumberFormat="1" applyBorder="1" applyAlignment="1">
      <alignment horizontal="center"/>
    </xf>
    <xf numFmtId="0" fontId="1" fillId="0" borderId="26" xfId="0" applyFont="1" applyBorder="1" applyAlignment="1">
      <alignment wrapText="1"/>
    </xf>
    <xf numFmtId="180" fontId="1" fillId="0" borderId="25" xfId="0" applyNumberFormat="1" applyFont="1" applyBorder="1" applyAlignment="1">
      <alignment horizontal="center"/>
    </xf>
    <xf numFmtId="0" fontId="0" fillId="0" borderId="20" xfId="0" applyBorder="1" applyAlignment="1">
      <alignment wrapText="1"/>
    </xf>
    <xf numFmtId="180" fontId="1" fillId="0" borderId="12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180" fontId="3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9" xfId="0" applyFont="1" applyBorder="1" applyAlignment="1">
      <alignment vertical="center"/>
    </xf>
    <xf numFmtId="180" fontId="0" fillId="0" borderId="25" xfId="0" applyNumberFormat="1" applyFont="1" applyBorder="1" applyAlignment="1">
      <alignment horizontal="center" wrapText="1"/>
    </xf>
    <xf numFmtId="180" fontId="0" fillId="0" borderId="13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10" fillId="0" borderId="28" xfId="0" applyFont="1" applyBorder="1" applyAlignment="1">
      <alignment/>
    </xf>
    <xf numFmtId="0" fontId="10" fillId="0" borderId="16" xfId="0" applyFont="1" applyBorder="1" applyAlignment="1">
      <alignment/>
    </xf>
    <xf numFmtId="180" fontId="0" fillId="0" borderId="13" xfId="0" applyNumberFormat="1" applyFont="1" applyBorder="1" applyAlignment="1">
      <alignment horizontal="center"/>
    </xf>
    <xf numFmtId="180" fontId="0" fillId="0" borderId="30" xfId="0" applyNumberFormat="1" applyFont="1" applyBorder="1" applyAlignment="1">
      <alignment horizontal="center"/>
    </xf>
    <xf numFmtId="180" fontId="0" fillId="0" borderId="25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3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7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" fillId="0" borderId="22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wrapText="1"/>
    </xf>
    <xf numFmtId="0" fontId="13" fillId="0" borderId="19" xfId="0" applyFont="1" applyBorder="1" applyAlignment="1">
      <alignment/>
    </xf>
    <xf numFmtId="0" fontId="13" fillId="0" borderId="14" xfId="0" applyFont="1" applyBorder="1" applyAlignment="1">
      <alignment horizontal="left" wrapText="1"/>
    </xf>
    <xf numFmtId="0" fontId="7" fillId="0" borderId="15" xfId="0" applyNumberFormat="1" applyFont="1" applyBorder="1" applyAlignment="1">
      <alignment horizontal="left" wrapText="1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180" fontId="0" fillId="0" borderId="12" xfId="0" applyNumberFormat="1" applyBorder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80" fontId="1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3" fillId="0" borderId="20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4" fillId="0" borderId="0" xfId="0" applyFont="1" applyAlignment="1">
      <alignment/>
    </xf>
    <xf numFmtId="2" fontId="0" fillId="0" borderId="13" xfId="0" applyNumberFormat="1" applyBorder="1" applyAlignment="1">
      <alignment/>
    </xf>
    <xf numFmtId="2" fontId="0" fillId="0" borderId="30" xfId="0" applyNumberFormat="1" applyBorder="1" applyAlignment="1">
      <alignment/>
    </xf>
    <xf numFmtId="180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180" fontId="0" fillId="0" borderId="31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center" vertical="center"/>
    </xf>
    <xf numFmtId="0" fontId="1" fillId="0" borderId="35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2" fontId="16" fillId="0" borderId="13" xfId="0" applyNumberFormat="1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29" xfId="0" applyFont="1" applyBorder="1" applyAlignment="1">
      <alignment/>
    </xf>
    <xf numFmtId="2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22" xfId="0" applyFont="1" applyBorder="1" applyAlignment="1">
      <alignment/>
    </xf>
    <xf numFmtId="2" fontId="34" fillId="0" borderId="18" xfId="0" applyNumberFormat="1" applyFont="1" applyBorder="1" applyAlignment="1">
      <alignment horizontal="center" vertical="center" wrapText="1"/>
    </xf>
    <xf numFmtId="2" fontId="34" fillId="0" borderId="11" xfId="0" applyNumberFormat="1" applyFont="1" applyBorder="1" applyAlignment="1">
      <alignment horizontal="center" vertical="center" wrapText="1"/>
    </xf>
    <xf numFmtId="2" fontId="34" fillId="0" borderId="36" xfId="0" applyNumberFormat="1" applyFont="1" applyBorder="1" applyAlignment="1">
      <alignment/>
    </xf>
    <xf numFmtId="2" fontId="34" fillId="0" borderId="10" xfId="0" applyNumberFormat="1" applyFont="1" applyBorder="1" applyAlignment="1">
      <alignment/>
    </xf>
    <xf numFmtId="2" fontId="34" fillId="0" borderId="18" xfId="0" applyNumberFormat="1" applyFont="1" applyBorder="1" applyAlignment="1">
      <alignment/>
    </xf>
    <xf numFmtId="2" fontId="34" fillId="0" borderId="37" xfId="0" applyNumberFormat="1" applyFont="1" applyBorder="1" applyAlignment="1">
      <alignment/>
    </xf>
    <xf numFmtId="2" fontId="34" fillId="0" borderId="38" xfId="0" applyNumberFormat="1" applyFont="1" applyBorder="1" applyAlignment="1">
      <alignment/>
    </xf>
    <xf numFmtId="2" fontId="34" fillId="0" borderId="17" xfId="0" applyNumberFormat="1" applyFont="1" applyBorder="1" applyAlignment="1">
      <alignment/>
    </xf>
    <xf numFmtId="2" fontId="34" fillId="0" borderId="25" xfId="0" applyNumberFormat="1" applyFont="1" applyBorder="1" applyAlignment="1">
      <alignment/>
    </xf>
    <xf numFmtId="2" fontId="34" fillId="0" borderId="13" xfId="0" applyNumberFormat="1" applyFont="1" applyBorder="1" applyAlignment="1">
      <alignment/>
    </xf>
    <xf numFmtId="2" fontId="34" fillId="0" borderId="30" xfId="0" applyNumberFormat="1" applyFont="1" applyBorder="1" applyAlignment="1">
      <alignment/>
    </xf>
    <xf numFmtId="2" fontId="34" fillId="0" borderId="35" xfId="0" applyNumberFormat="1" applyFont="1" applyBorder="1" applyAlignment="1">
      <alignment/>
    </xf>
    <xf numFmtId="2" fontId="34" fillId="0" borderId="12" xfId="0" applyNumberFormat="1" applyFont="1" applyBorder="1" applyAlignment="1">
      <alignment/>
    </xf>
    <xf numFmtId="2" fontId="34" fillId="0" borderId="0" xfId="0" applyNumberFormat="1" applyFont="1" applyBorder="1" applyAlignment="1">
      <alignment/>
    </xf>
    <xf numFmtId="2" fontId="34" fillId="0" borderId="39" xfId="0" applyNumberFormat="1" applyFont="1" applyBorder="1" applyAlignment="1">
      <alignment/>
    </xf>
    <xf numFmtId="2" fontId="34" fillId="0" borderId="40" xfId="0" applyNumberFormat="1" applyFont="1" applyBorder="1" applyAlignment="1">
      <alignment/>
    </xf>
    <xf numFmtId="2" fontId="34" fillId="0" borderId="41" xfId="0" applyNumberFormat="1" applyFont="1" applyFill="1" applyBorder="1" applyAlignment="1">
      <alignment/>
    </xf>
    <xf numFmtId="2" fontId="34" fillId="0" borderId="14" xfId="0" applyNumberFormat="1" applyFont="1" applyBorder="1" applyAlignment="1">
      <alignment/>
    </xf>
    <xf numFmtId="2" fontId="34" fillId="0" borderId="19" xfId="0" applyNumberFormat="1" applyFont="1" applyBorder="1" applyAlignment="1">
      <alignment/>
    </xf>
    <xf numFmtId="2" fontId="34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2" fontId="34" fillId="0" borderId="10" xfId="0" applyNumberFormat="1" applyFont="1" applyBorder="1" applyAlignment="1">
      <alignment horizontal="center" vertical="center" wrapText="1"/>
    </xf>
    <xf numFmtId="2" fontId="34" fillId="0" borderId="39" xfId="0" applyNumberFormat="1" applyFont="1" applyBorder="1" applyAlignment="1">
      <alignment horizontal="center" vertical="center" wrapText="1"/>
    </xf>
    <xf numFmtId="2" fontId="34" fillId="0" borderId="17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/>
    </xf>
    <xf numFmtId="2" fontId="34" fillId="0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16" fillId="0" borderId="25" xfId="0" applyFont="1" applyBorder="1" applyAlignment="1">
      <alignment/>
    </xf>
    <xf numFmtId="0" fontId="16" fillId="0" borderId="19" xfId="0" applyFont="1" applyBorder="1" applyAlignment="1">
      <alignment/>
    </xf>
    <xf numFmtId="2" fontId="16" fillId="0" borderId="25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22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7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29" xfId="0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27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22" xfId="0" applyFont="1" applyBorder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5">
      <selection activeCell="A45" sqref="A45:J49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11.00390625" style="0" customWidth="1"/>
    <col min="4" max="4" width="9.8515625" style="0" customWidth="1"/>
    <col min="5" max="5" width="9.28125" style="0" customWidth="1"/>
    <col min="6" max="6" width="7.00390625" style="0" customWidth="1"/>
    <col min="7" max="7" width="7.28125" style="0" customWidth="1"/>
  </cols>
  <sheetData>
    <row r="1" spans="2:7" ht="12.75">
      <c r="B1" s="66"/>
      <c r="C1" s="86"/>
      <c r="D1" s="86"/>
      <c r="E1" s="66"/>
      <c r="F1" s="66"/>
      <c r="G1" s="66"/>
    </row>
    <row r="2" spans="2:7" ht="12.75">
      <c r="B2" s="200"/>
      <c r="C2" s="200"/>
      <c r="D2" s="200"/>
      <c r="E2" s="200"/>
      <c r="F2" s="200"/>
      <c r="G2" s="200"/>
    </row>
    <row r="3" spans="2:7" ht="9" customHeight="1">
      <c r="B3" s="1"/>
      <c r="C3" s="1"/>
      <c r="D3" s="1"/>
      <c r="E3" s="1"/>
      <c r="F3" s="1"/>
      <c r="G3" s="1"/>
    </row>
    <row r="4" spans="1:7" ht="12.75">
      <c r="A4" s="201" t="s">
        <v>117</v>
      </c>
      <c r="B4" s="201"/>
      <c r="C4" s="201"/>
      <c r="D4" s="201"/>
      <c r="E4" s="201"/>
      <c r="F4" s="201"/>
      <c r="G4" s="201"/>
    </row>
    <row r="5" spans="1:7" ht="12.75" customHeight="1">
      <c r="A5" s="201" t="s">
        <v>125</v>
      </c>
      <c r="B5" s="201"/>
      <c r="C5" s="201"/>
      <c r="D5" s="201"/>
      <c r="E5" s="201"/>
      <c r="F5" s="201"/>
      <c r="G5" s="201"/>
    </row>
    <row r="6" ht="8.25" customHeight="1"/>
    <row r="7" spans="5:7" ht="11.25" customHeight="1" thickBot="1">
      <c r="E7" s="202" t="s">
        <v>0</v>
      </c>
      <c r="F7" s="202"/>
      <c r="G7" s="202"/>
    </row>
    <row r="8" spans="1:7" ht="12.75">
      <c r="A8" s="191" t="s">
        <v>1</v>
      </c>
      <c r="B8" s="191" t="s">
        <v>2</v>
      </c>
      <c r="C8" s="194" t="s">
        <v>92</v>
      </c>
      <c r="D8" s="194" t="s">
        <v>94</v>
      </c>
      <c r="E8" s="197" t="s">
        <v>3</v>
      </c>
      <c r="F8" s="194" t="s">
        <v>93</v>
      </c>
      <c r="G8" s="203" t="s">
        <v>95</v>
      </c>
    </row>
    <row r="9" spans="1:7" ht="12.75">
      <c r="A9" s="192"/>
      <c r="B9" s="192"/>
      <c r="C9" s="195"/>
      <c r="D9" s="195"/>
      <c r="E9" s="198"/>
      <c r="F9" s="195"/>
      <c r="G9" s="204"/>
    </row>
    <row r="10" spans="1:7" ht="21" customHeight="1" thickBot="1">
      <c r="A10" s="193"/>
      <c r="B10" s="193"/>
      <c r="C10" s="196"/>
      <c r="D10" s="196"/>
      <c r="E10" s="199"/>
      <c r="F10" s="196"/>
      <c r="G10" s="205"/>
    </row>
    <row r="11" spans="1:10" ht="16.5" customHeight="1" thickBot="1">
      <c r="A11" s="84" t="s">
        <v>4</v>
      </c>
      <c r="B11" s="85" t="s">
        <v>5</v>
      </c>
      <c r="C11" s="139">
        <f>C16+C17+C18+C19+C20+C21+C22+C23+C24+C25+C26+C27+C28+C14+C12+C15+C13</f>
        <v>201615</v>
      </c>
      <c r="D11" s="140">
        <f>D16+D17+D18+D19+D20+D21+D22+D23+D24+D25+D26+D27+D28+D14+D12+D15+D13</f>
        <v>33602.5</v>
      </c>
      <c r="E11" s="161">
        <f>E12+E13+E14+E15+E16+E18+E19+E20+E21+E22+E23+E24+E25+E27+E28</f>
        <v>37952.73000000001</v>
      </c>
      <c r="F11" s="160">
        <f>E11/D11*100</f>
        <v>112.9461498400417</v>
      </c>
      <c r="G11" s="160">
        <f>E11/C11*100</f>
        <v>18.824358306673616</v>
      </c>
      <c r="J11" s="159"/>
    </row>
    <row r="12" spans="1:7" ht="13.5" customHeight="1" thickBot="1">
      <c r="A12" s="3" t="s">
        <v>6</v>
      </c>
      <c r="B12" s="4" t="s">
        <v>7</v>
      </c>
      <c r="C12" s="141">
        <v>148413</v>
      </c>
      <c r="D12" s="142">
        <f>C12/12*2</f>
        <v>24735.5</v>
      </c>
      <c r="E12" s="152">
        <f>21963.703</f>
        <v>21963.703</v>
      </c>
      <c r="F12" s="160">
        <f aca="true" t="shared" si="0" ref="F12:F42">E12/D12*100</f>
        <v>88.79425522023003</v>
      </c>
      <c r="G12" s="160">
        <f aca="true" t="shared" si="1" ref="G12:G42">E12/C12*100</f>
        <v>14.799042536705006</v>
      </c>
    </row>
    <row r="13" spans="1:7" ht="40.5" customHeight="1" thickBot="1">
      <c r="A13" s="122" t="s">
        <v>122</v>
      </c>
      <c r="B13" s="123" t="s">
        <v>123</v>
      </c>
      <c r="C13" s="143">
        <v>6530</v>
      </c>
      <c r="D13" s="142">
        <f aca="true" t="shared" si="2" ref="D13:D28">C13/12*2</f>
        <v>1088.3333333333333</v>
      </c>
      <c r="E13" s="153">
        <v>451.416</v>
      </c>
      <c r="F13" s="160">
        <f t="shared" si="0"/>
        <v>41.47773353751914</v>
      </c>
      <c r="G13" s="160">
        <f t="shared" si="1"/>
        <v>6.912955589586524</v>
      </c>
    </row>
    <row r="14" spans="1:7" ht="29.25" customHeight="1" thickBot="1">
      <c r="A14" s="121" t="s">
        <v>119</v>
      </c>
      <c r="B14" s="124" t="s">
        <v>118</v>
      </c>
      <c r="C14" s="144">
        <v>918</v>
      </c>
      <c r="D14" s="142">
        <f t="shared" si="2"/>
        <v>153</v>
      </c>
      <c r="E14" s="154">
        <v>75.475</v>
      </c>
      <c r="F14" s="160">
        <f t="shared" si="0"/>
        <v>49.33006535947712</v>
      </c>
      <c r="G14" s="160">
        <f t="shared" si="1"/>
        <v>8.221677559912854</v>
      </c>
    </row>
    <row r="15" spans="1:7" ht="39" customHeight="1" thickBot="1">
      <c r="A15" s="119" t="s">
        <v>120</v>
      </c>
      <c r="B15" s="120" t="s">
        <v>121</v>
      </c>
      <c r="C15" s="141">
        <v>614</v>
      </c>
      <c r="D15" s="142">
        <f t="shared" si="2"/>
        <v>102.33333333333333</v>
      </c>
      <c r="E15" s="155">
        <v>210</v>
      </c>
      <c r="F15" s="160">
        <f t="shared" si="0"/>
        <v>205.21172638436482</v>
      </c>
      <c r="G15" s="160">
        <f t="shared" si="1"/>
        <v>34.20195439739413</v>
      </c>
    </row>
    <row r="16" spans="1:7" ht="24.75" customHeight="1" thickBot="1">
      <c r="A16" s="88" t="s">
        <v>8</v>
      </c>
      <c r="B16" s="7" t="s">
        <v>9</v>
      </c>
      <c r="C16" s="145">
        <v>4650</v>
      </c>
      <c r="D16" s="142">
        <f t="shared" si="2"/>
        <v>775</v>
      </c>
      <c r="E16" s="156">
        <v>931.495</v>
      </c>
      <c r="F16" s="160">
        <f t="shared" si="0"/>
        <v>120.19290322580645</v>
      </c>
      <c r="G16" s="160">
        <f t="shared" si="1"/>
        <v>20.032150537634408</v>
      </c>
    </row>
    <row r="17" spans="1:7" ht="12" customHeight="1" thickBot="1">
      <c r="A17" s="10" t="s">
        <v>10</v>
      </c>
      <c r="B17" s="11" t="s">
        <v>11</v>
      </c>
      <c r="C17" s="145">
        <v>0</v>
      </c>
      <c r="D17" s="142">
        <f t="shared" si="2"/>
        <v>0</v>
      </c>
      <c r="E17" s="156">
        <v>0</v>
      </c>
      <c r="F17" s="160">
        <v>0</v>
      </c>
      <c r="G17" s="160">
        <v>0</v>
      </c>
    </row>
    <row r="18" spans="1:7" ht="12.75" customHeight="1" thickBot="1">
      <c r="A18" s="10" t="s">
        <v>12</v>
      </c>
      <c r="B18" s="11" t="s">
        <v>13</v>
      </c>
      <c r="C18" s="145">
        <v>3441</v>
      </c>
      <c r="D18" s="142">
        <f t="shared" si="2"/>
        <v>573.5</v>
      </c>
      <c r="E18" s="156">
        <v>50.29</v>
      </c>
      <c r="F18" s="160">
        <f t="shared" si="0"/>
        <v>8.768962510897994</v>
      </c>
      <c r="G18" s="160">
        <f t="shared" si="1"/>
        <v>1.4614937518163325</v>
      </c>
    </row>
    <row r="19" spans="1:7" ht="13.5" thickBot="1">
      <c r="A19" s="6" t="s">
        <v>14</v>
      </c>
      <c r="B19" s="9" t="s">
        <v>15</v>
      </c>
      <c r="C19" s="145">
        <f>25591</f>
        <v>25591</v>
      </c>
      <c r="D19" s="142">
        <f t="shared" si="2"/>
        <v>4265.166666666667</v>
      </c>
      <c r="E19" s="156">
        <v>12828.91</v>
      </c>
      <c r="F19" s="160">
        <f t="shared" si="0"/>
        <v>300.7833222617326</v>
      </c>
      <c r="G19" s="160">
        <f t="shared" si="1"/>
        <v>50.13055371028877</v>
      </c>
    </row>
    <row r="20" spans="1:7" ht="13.5" thickBot="1">
      <c r="A20" s="6" t="s">
        <v>16</v>
      </c>
      <c r="B20" s="89" t="s">
        <v>17</v>
      </c>
      <c r="C20" s="145">
        <v>1335</v>
      </c>
      <c r="D20" s="142">
        <f t="shared" si="2"/>
        <v>222.5</v>
      </c>
      <c r="E20" s="156">
        <v>221.939</v>
      </c>
      <c r="F20" s="160">
        <f t="shared" si="0"/>
        <v>99.74786516853932</v>
      </c>
      <c r="G20" s="160">
        <f t="shared" si="1"/>
        <v>16.624644194756556</v>
      </c>
    </row>
    <row r="21" spans="1:7" ht="26.25" thickBot="1">
      <c r="A21" s="6" t="s">
        <v>18</v>
      </c>
      <c r="B21" s="90" t="s">
        <v>96</v>
      </c>
      <c r="C21" s="145">
        <v>0</v>
      </c>
      <c r="D21" s="142">
        <f t="shared" si="2"/>
        <v>0</v>
      </c>
      <c r="E21" s="156">
        <f>-20.6</f>
        <v>-20.6</v>
      </c>
      <c r="F21" s="160">
        <v>0</v>
      </c>
      <c r="G21" s="160">
        <v>0</v>
      </c>
    </row>
    <row r="22" spans="1:7" ht="24" customHeight="1" thickBot="1">
      <c r="A22" s="12" t="s">
        <v>19</v>
      </c>
      <c r="B22" s="91" t="s">
        <v>97</v>
      </c>
      <c r="C22" s="145">
        <v>7987</v>
      </c>
      <c r="D22" s="142">
        <f t="shared" si="2"/>
        <v>1331.1666666666667</v>
      </c>
      <c r="E22" s="156">
        <f>473.372</f>
        <v>473.372</v>
      </c>
      <c r="F22" s="160">
        <f t="shared" si="0"/>
        <v>35.56068611493677</v>
      </c>
      <c r="G22" s="160">
        <f t="shared" si="1"/>
        <v>5.926781019156129</v>
      </c>
    </row>
    <row r="23" spans="1:7" ht="15" customHeight="1" thickBot="1">
      <c r="A23" s="12" t="s">
        <v>20</v>
      </c>
      <c r="B23" s="13" t="s">
        <v>21</v>
      </c>
      <c r="C23" s="145">
        <v>214</v>
      </c>
      <c r="D23" s="142">
        <f t="shared" si="2"/>
        <v>35.666666666666664</v>
      </c>
      <c r="E23" s="156">
        <v>47.374</v>
      </c>
      <c r="F23" s="160">
        <f t="shared" si="0"/>
        <v>132.82429906542058</v>
      </c>
      <c r="G23" s="160">
        <f t="shared" si="1"/>
        <v>22.137383177570094</v>
      </c>
    </row>
    <row r="24" spans="1:7" ht="26.25" thickBot="1">
      <c r="A24" s="14" t="s">
        <v>22</v>
      </c>
      <c r="B24" s="15" t="s">
        <v>23</v>
      </c>
      <c r="C24" s="145">
        <v>227</v>
      </c>
      <c r="D24" s="142">
        <f t="shared" si="2"/>
        <v>37.833333333333336</v>
      </c>
      <c r="E24" s="156">
        <f>4.815</f>
        <v>4.815</v>
      </c>
      <c r="F24" s="160">
        <f t="shared" si="0"/>
        <v>12.726872246696036</v>
      </c>
      <c r="G24" s="160">
        <f t="shared" si="1"/>
        <v>2.1211453744493394</v>
      </c>
    </row>
    <row r="25" spans="1:7" ht="26.25" thickBot="1">
      <c r="A25" s="14" t="s">
        <v>24</v>
      </c>
      <c r="B25" s="16" t="s">
        <v>25</v>
      </c>
      <c r="C25" s="145">
        <f>1450</f>
        <v>1450</v>
      </c>
      <c r="D25" s="142">
        <f t="shared" si="2"/>
        <v>241.66666666666666</v>
      </c>
      <c r="E25" s="156">
        <v>500.093</v>
      </c>
      <c r="F25" s="160">
        <f t="shared" si="0"/>
        <v>206.93503448275865</v>
      </c>
      <c r="G25" s="160">
        <f t="shared" si="1"/>
        <v>34.489172413793106</v>
      </c>
    </row>
    <row r="26" spans="1:7" ht="13.5" thickBot="1">
      <c r="A26" s="17" t="s">
        <v>26</v>
      </c>
      <c r="B26" s="16" t="s">
        <v>27</v>
      </c>
      <c r="C26" s="145">
        <v>0</v>
      </c>
      <c r="D26" s="142">
        <f t="shared" si="2"/>
        <v>0</v>
      </c>
      <c r="E26" s="156">
        <v>0</v>
      </c>
      <c r="F26" s="160">
        <v>0</v>
      </c>
      <c r="G26" s="160">
        <v>0</v>
      </c>
    </row>
    <row r="27" spans="1:7" ht="15.75" customHeight="1" thickBot="1">
      <c r="A27" s="14" t="s">
        <v>28</v>
      </c>
      <c r="B27" s="16" t="s">
        <v>29</v>
      </c>
      <c r="C27" s="145">
        <v>245</v>
      </c>
      <c r="D27" s="142">
        <f t="shared" si="2"/>
        <v>40.833333333333336</v>
      </c>
      <c r="E27" s="156">
        <v>214.448</v>
      </c>
      <c r="F27" s="160">
        <f t="shared" si="0"/>
        <v>525.1787755102041</v>
      </c>
      <c r="G27" s="160">
        <f t="shared" si="1"/>
        <v>87.52979591836734</v>
      </c>
    </row>
    <row r="28" spans="1:7" ht="13.5" thickBot="1">
      <c r="A28" s="17" t="s">
        <v>30</v>
      </c>
      <c r="B28" s="9" t="s">
        <v>31</v>
      </c>
      <c r="C28" s="145">
        <v>0</v>
      </c>
      <c r="D28" s="142">
        <f t="shared" si="2"/>
        <v>0</v>
      </c>
      <c r="E28" s="156">
        <v>0</v>
      </c>
      <c r="F28" s="160">
        <v>0</v>
      </c>
      <c r="G28" s="160">
        <v>0</v>
      </c>
    </row>
    <row r="29" spans="1:7" ht="15" customHeight="1" thickBot="1">
      <c r="A29" s="82" t="s">
        <v>32</v>
      </c>
      <c r="B29" s="83" t="s">
        <v>33</v>
      </c>
      <c r="C29" s="146">
        <f>C30</f>
        <v>241974.9</v>
      </c>
      <c r="D29" s="162">
        <f>D30</f>
        <v>35329.149999999994</v>
      </c>
      <c r="E29" s="146">
        <f>E30+E40+E41</f>
        <v>32423.530000000002</v>
      </c>
      <c r="F29" s="160">
        <f t="shared" si="0"/>
        <v>91.77557342874087</v>
      </c>
      <c r="G29" s="160">
        <f t="shared" si="1"/>
        <v>13.399542679839934</v>
      </c>
    </row>
    <row r="30" spans="1:7" ht="28.5" customHeight="1" thickBot="1">
      <c r="A30" s="97" t="s">
        <v>34</v>
      </c>
      <c r="B30" s="96" t="s">
        <v>35</v>
      </c>
      <c r="C30" s="142">
        <f>C31+C33+C36+C37+C38+C39+C40+C41</f>
        <v>241974.9</v>
      </c>
      <c r="D30" s="163">
        <f>D31+D33+D36+D37+D38+D39+D40+D41</f>
        <v>35329.149999999994</v>
      </c>
      <c r="E30" s="142">
        <f>E31+E33+E36+E37+E38+E39</f>
        <v>33866.97</v>
      </c>
      <c r="F30" s="160">
        <f t="shared" si="0"/>
        <v>95.86126470634025</v>
      </c>
      <c r="G30" s="160">
        <f t="shared" si="1"/>
        <v>13.996067360705593</v>
      </c>
    </row>
    <row r="31" spans="1:7" ht="29.25" thickBot="1">
      <c r="A31" s="92" t="s">
        <v>36</v>
      </c>
      <c r="B31" s="98" t="s">
        <v>98</v>
      </c>
      <c r="C31" s="147">
        <f>1750</f>
        <v>1750</v>
      </c>
      <c r="D31" s="147">
        <f>D32</f>
        <v>291.6666666666667</v>
      </c>
      <c r="E31" s="147">
        <f>E32</f>
        <v>292</v>
      </c>
      <c r="F31" s="160">
        <f t="shared" si="0"/>
        <v>100.11428571428571</v>
      </c>
      <c r="G31" s="160">
        <f t="shared" si="1"/>
        <v>16.685714285714287</v>
      </c>
    </row>
    <row r="32" spans="1:7" ht="15" thickBot="1">
      <c r="A32" s="92" t="s">
        <v>100</v>
      </c>
      <c r="B32" s="99" t="s">
        <v>99</v>
      </c>
      <c r="C32" s="147">
        <v>1750</v>
      </c>
      <c r="D32" s="147">
        <f>C32/12*2</f>
        <v>291.6666666666667</v>
      </c>
      <c r="E32" s="157">
        <f>146*2</f>
        <v>292</v>
      </c>
      <c r="F32" s="160">
        <f t="shared" si="0"/>
        <v>100.11428571428571</v>
      </c>
      <c r="G32" s="160">
        <f t="shared" si="1"/>
        <v>16.685714285714287</v>
      </c>
    </row>
    <row r="33" spans="1:7" ht="29.25" customHeight="1" thickBot="1">
      <c r="A33" s="19" t="s">
        <v>37</v>
      </c>
      <c r="B33" s="16" t="s">
        <v>101</v>
      </c>
      <c r="C33" s="148">
        <v>46236.6</v>
      </c>
      <c r="D33" s="148">
        <f>C33/12*2</f>
        <v>7706.099999999999</v>
      </c>
      <c r="E33" s="156">
        <f>5458</f>
        <v>5458</v>
      </c>
      <c r="F33" s="160">
        <f t="shared" si="0"/>
        <v>70.8270071761332</v>
      </c>
      <c r="G33" s="160">
        <f t="shared" si="1"/>
        <v>11.8045011960222</v>
      </c>
    </row>
    <row r="34" spans="1:7" ht="34.5" thickBot="1">
      <c r="A34" s="19" t="s">
        <v>102</v>
      </c>
      <c r="B34" s="100" t="s">
        <v>103</v>
      </c>
      <c r="C34" s="148">
        <v>0</v>
      </c>
      <c r="D34" s="148">
        <v>0</v>
      </c>
      <c r="E34" s="156">
        <v>0</v>
      </c>
      <c r="F34" s="160">
        <v>0</v>
      </c>
      <c r="G34" s="160">
        <v>0</v>
      </c>
    </row>
    <row r="35" spans="1:7" ht="12.75" customHeight="1" hidden="1">
      <c r="A35" s="93"/>
      <c r="B35" s="20"/>
      <c r="C35" s="148"/>
      <c r="D35" s="148"/>
      <c r="E35" s="156"/>
      <c r="F35" s="160" t="e">
        <f t="shared" si="0"/>
        <v>#DIV/0!</v>
      </c>
      <c r="G35" s="160" t="e">
        <f t="shared" si="1"/>
        <v>#DIV/0!</v>
      </c>
    </row>
    <row r="36" spans="1:7" ht="17.25" customHeight="1" thickBot="1">
      <c r="A36" s="94" t="s">
        <v>38</v>
      </c>
      <c r="B36" s="20" t="s">
        <v>39</v>
      </c>
      <c r="C36" s="148">
        <v>163988.3</v>
      </c>
      <c r="D36" s="148">
        <f>C36/12*2</f>
        <v>27331.38333333333</v>
      </c>
      <c r="E36" s="156">
        <f>28116.97</f>
        <v>28116.97</v>
      </c>
      <c r="F36" s="160">
        <f t="shared" si="0"/>
        <v>102.8743026179307</v>
      </c>
      <c r="G36" s="160">
        <f t="shared" si="1"/>
        <v>17.14571710298845</v>
      </c>
    </row>
    <row r="37" spans="1:7" ht="15" customHeight="1" thickBot="1">
      <c r="A37" s="95" t="s">
        <v>40</v>
      </c>
      <c r="B37" s="101" t="s">
        <v>41</v>
      </c>
      <c r="C37" s="148">
        <v>30000</v>
      </c>
      <c r="D37" s="148">
        <v>0</v>
      </c>
      <c r="E37" s="156">
        <v>0</v>
      </c>
      <c r="F37" s="160">
        <v>0</v>
      </c>
      <c r="G37" s="160">
        <v>0</v>
      </c>
    </row>
    <row r="38" spans="1:7" ht="24.75" customHeight="1" thickBot="1">
      <c r="A38" s="19" t="s">
        <v>42</v>
      </c>
      <c r="B38" s="16" t="s">
        <v>104</v>
      </c>
      <c r="C38" s="148">
        <v>0</v>
      </c>
      <c r="D38" s="148">
        <v>0</v>
      </c>
      <c r="E38" s="156">
        <v>0</v>
      </c>
      <c r="F38" s="160">
        <v>0</v>
      </c>
      <c r="G38" s="160">
        <v>0</v>
      </c>
    </row>
    <row r="39" spans="1:7" ht="26.25" customHeight="1" thickBot="1">
      <c r="A39" s="102" t="s">
        <v>42</v>
      </c>
      <c r="B39" s="103" t="s">
        <v>43</v>
      </c>
      <c r="C39" s="149">
        <v>0</v>
      </c>
      <c r="D39" s="149">
        <v>0</v>
      </c>
      <c r="E39" s="158">
        <v>0</v>
      </c>
      <c r="F39" s="160">
        <v>0</v>
      </c>
      <c r="G39" s="160">
        <v>0</v>
      </c>
    </row>
    <row r="40" spans="1:7" ht="53.25" customHeight="1" thickBot="1">
      <c r="A40" s="125" t="s">
        <v>105</v>
      </c>
      <c r="B40" s="126" t="s">
        <v>106</v>
      </c>
      <c r="C40" s="150">
        <v>0</v>
      </c>
      <c r="D40" s="150">
        <v>0</v>
      </c>
      <c r="E40" s="150">
        <v>-1443.44</v>
      </c>
      <c r="F40" s="160">
        <v>0</v>
      </c>
      <c r="G40" s="160">
        <v>0</v>
      </c>
    </row>
    <row r="41" spans="1:7" ht="27" customHeight="1" thickBot="1">
      <c r="A41" s="21" t="s">
        <v>44</v>
      </c>
      <c r="B41" s="22" t="s">
        <v>45</v>
      </c>
      <c r="C41" s="151">
        <v>0</v>
      </c>
      <c r="D41" s="151">
        <v>0</v>
      </c>
      <c r="E41" s="164">
        <v>0</v>
      </c>
      <c r="F41" s="160">
        <v>0</v>
      </c>
      <c r="G41" s="160">
        <v>0</v>
      </c>
    </row>
    <row r="42" spans="1:10" ht="18" customHeight="1" thickBot="1">
      <c r="A42" s="206" t="s">
        <v>46</v>
      </c>
      <c r="B42" s="207"/>
      <c r="C42" s="142">
        <f>C30+C11</f>
        <v>443589.9</v>
      </c>
      <c r="D42" s="142">
        <f>D30+D11</f>
        <v>68931.65</v>
      </c>
      <c r="E42" s="142">
        <f>E29+E11</f>
        <v>70376.26000000001</v>
      </c>
      <c r="F42" s="160">
        <f t="shared" si="0"/>
        <v>102.09571365258196</v>
      </c>
      <c r="G42" s="160">
        <f t="shared" si="1"/>
        <v>15.865162845231598</v>
      </c>
      <c r="J42" s="159"/>
    </row>
    <row r="43" spans="1:7" ht="10.5" customHeight="1">
      <c r="A43" s="23"/>
      <c r="C43" s="165"/>
      <c r="D43" s="165"/>
      <c r="E43" s="165"/>
      <c r="F43" s="165"/>
      <c r="G43" s="165"/>
    </row>
    <row r="44" ht="12.75" hidden="1"/>
    <row r="45" spans="1:2" ht="14.25" customHeight="1">
      <c r="A45" s="188"/>
      <c r="B45" s="188"/>
    </row>
    <row r="46" spans="1:2" ht="12.75">
      <c r="A46" s="188"/>
      <c r="B46" s="188"/>
    </row>
    <row r="47" spans="1:7" ht="12.75">
      <c r="A47" s="188"/>
      <c r="B47" s="188"/>
      <c r="E47" s="189"/>
      <c r="F47" s="190"/>
      <c r="G47" s="190"/>
    </row>
  </sheetData>
  <sheetProtection/>
  <mergeCells count="14"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  <mergeCell ref="F8:F10"/>
    <mergeCell ref="G8:G10"/>
    <mergeCell ref="A42:B42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6">
      <selection activeCell="A54" sqref="A54:H56"/>
    </sheetView>
  </sheetViews>
  <sheetFormatPr defaultColWidth="9.140625" defaultRowHeight="12.75"/>
  <cols>
    <col min="1" max="1" width="5.8515625" style="0" customWidth="1"/>
    <col min="2" max="2" width="52.0039062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6.421875" style="0" customWidth="1"/>
  </cols>
  <sheetData>
    <row r="1" spans="2:7" ht="11.25" customHeight="1">
      <c r="B1" s="116"/>
      <c r="C1" s="209"/>
      <c r="D1" s="209"/>
      <c r="E1" s="209"/>
      <c r="F1" s="209"/>
      <c r="G1" s="209"/>
    </row>
    <row r="2" spans="2:7" ht="11.25" customHeight="1">
      <c r="B2" s="210"/>
      <c r="C2" s="210"/>
      <c r="D2" s="210"/>
      <c r="E2" s="210"/>
      <c r="F2" s="210"/>
      <c r="G2" s="210"/>
    </row>
    <row r="3" spans="1:7" ht="12.75">
      <c r="A3" s="201" t="s">
        <v>47</v>
      </c>
      <c r="B3" s="201"/>
      <c r="C3" s="201"/>
      <c r="D3" s="201"/>
      <c r="E3" s="201"/>
      <c r="F3" s="201"/>
      <c r="G3" s="201"/>
    </row>
    <row r="4" spans="1:7" ht="12.75">
      <c r="A4" s="201" t="s">
        <v>124</v>
      </c>
      <c r="B4" s="201"/>
      <c r="C4" s="201"/>
      <c r="D4" s="201"/>
      <c r="E4" s="201"/>
      <c r="F4" s="201"/>
      <c r="G4" s="201"/>
    </row>
    <row r="5" spans="5:7" ht="12.75" customHeight="1" thickBot="1">
      <c r="E5" s="208" t="s">
        <v>48</v>
      </c>
      <c r="F5" s="208"/>
      <c r="G5" s="208"/>
    </row>
    <row r="6" spans="1:7" s="28" customFormat="1" ht="57" customHeight="1" thickBot="1">
      <c r="A6" s="24" t="s">
        <v>49</v>
      </c>
      <c r="B6" s="2" t="s">
        <v>50</v>
      </c>
      <c r="C6" s="25" t="s">
        <v>90</v>
      </c>
      <c r="D6" s="26" t="s">
        <v>51</v>
      </c>
      <c r="E6" s="25" t="s">
        <v>52</v>
      </c>
      <c r="F6" s="25" t="s">
        <v>53</v>
      </c>
      <c r="G6" s="27" t="s">
        <v>91</v>
      </c>
    </row>
    <row r="7" spans="1:7" ht="12" customHeight="1" thickBot="1">
      <c r="A7" s="29">
        <v>100</v>
      </c>
      <c r="B7" s="58" t="s">
        <v>54</v>
      </c>
      <c r="C7" s="134">
        <v>43984</v>
      </c>
      <c r="D7" s="135"/>
      <c r="E7" s="134">
        <v>6008</v>
      </c>
      <c r="F7" s="135"/>
      <c r="G7" s="136">
        <f aca="true" t="shared" si="0" ref="G7:G12">E7/C7*100</f>
        <v>13.659512550018189</v>
      </c>
    </row>
    <row r="8" spans="1:7" s="32" customFormat="1" ht="12.75" customHeight="1">
      <c r="A8" s="59">
        <v>102</v>
      </c>
      <c r="B8" s="30" t="s">
        <v>88</v>
      </c>
      <c r="C8" s="127">
        <v>1252</v>
      </c>
      <c r="D8" s="128"/>
      <c r="E8" s="127">
        <v>256</v>
      </c>
      <c r="F8" s="128"/>
      <c r="G8" s="127">
        <f t="shared" si="0"/>
        <v>20.447284345047922</v>
      </c>
    </row>
    <row r="9" spans="1:7" ht="23.25" customHeight="1">
      <c r="A9" s="60">
        <v>103</v>
      </c>
      <c r="B9" s="34" t="s">
        <v>55</v>
      </c>
      <c r="C9" s="129">
        <v>1426</v>
      </c>
      <c r="D9" s="130"/>
      <c r="E9" s="129">
        <v>202</v>
      </c>
      <c r="F9" s="130"/>
      <c r="G9" s="131">
        <f t="shared" si="0"/>
        <v>14.165497896213184</v>
      </c>
    </row>
    <row r="10" spans="1:7" ht="24" customHeight="1">
      <c r="A10" s="60">
        <v>104</v>
      </c>
      <c r="B10" s="34" t="s">
        <v>89</v>
      </c>
      <c r="C10" s="129">
        <v>24518</v>
      </c>
      <c r="D10" s="130"/>
      <c r="E10" s="129">
        <v>3499</v>
      </c>
      <c r="F10" s="130"/>
      <c r="G10" s="131">
        <f t="shared" si="0"/>
        <v>14.27114772819969</v>
      </c>
    </row>
    <row r="11" spans="1:7" ht="12.75" customHeight="1" thickBot="1">
      <c r="A11" s="61">
        <v>113</v>
      </c>
      <c r="B11" s="35" t="s">
        <v>57</v>
      </c>
      <c r="C11" s="132">
        <v>9133</v>
      </c>
      <c r="D11" s="133"/>
      <c r="E11" s="132">
        <v>1265</v>
      </c>
      <c r="F11" s="18"/>
      <c r="G11" s="118">
        <f t="shared" si="0"/>
        <v>13.850870469725171</v>
      </c>
    </row>
    <row r="12" spans="1:7" ht="23.25" customHeight="1" thickBot="1">
      <c r="A12" s="36">
        <v>300</v>
      </c>
      <c r="B12" s="37" t="s">
        <v>58</v>
      </c>
      <c r="C12" s="137">
        <v>6566</v>
      </c>
      <c r="D12" s="138"/>
      <c r="E12" s="137">
        <v>807</v>
      </c>
      <c r="F12" s="138"/>
      <c r="G12" s="136">
        <f t="shared" si="0"/>
        <v>12.290587876941823</v>
      </c>
    </row>
    <row r="13" spans="1:7" ht="33" customHeight="1">
      <c r="A13" s="41">
        <v>309</v>
      </c>
      <c r="B13" s="34" t="s">
        <v>107</v>
      </c>
      <c r="C13" s="166">
        <v>5562</v>
      </c>
      <c r="D13" s="167"/>
      <c r="E13" s="166">
        <v>807</v>
      </c>
      <c r="F13" s="167"/>
      <c r="G13" s="168">
        <f aca="true" t="shared" si="1" ref="G13:G52">E13/C13*100</f>
        <v>14.509169363538296</v>
      </c>
    </row>
    <row r="14" spans="1:7" ht="13.5" customHeight="1">
      <c r="A14" s="33">
        <v>310</v>
      </c>
      <c r="B14" s="34" t="s">
        <v>59</v>
      </c>
      <c r="C14" s="129">
        <v>599</v>
      </c>
      <c r="D14" s="130"/>
      <c r="E14" s="129">
        <v>0</v>
      </c>
      <c r="F14" s="130"/>
      <c r="G14" s="131">
        <f t="shared" si="1"/>
        <v>0</v>
      </c>
    </row>
    <row r="15" spans="1:7" ht="24" customHeight="1" thickBot="1">
      <c r="A15" s="104">
        <v>314</v>
      </c>
      <c r="B15" s="105" t="s">
        <v>108</v>
      </c>
      <c r="C15" s="169">
        <v>405</v>
      </c>
      <c r="D15" s="170"/>
      <c r="E15" s="169">
        <v>0</v>
      </c>
      <c r="F15" s="170"/>
      <c r="G15" s="131">
        <f t="shared" si="1"/>
        <v>0</v>
      </c>
    </row>
    <row r="16" spans="1:7" ht="12.75" customHeight="1" thickBot="1">
      <c r="A16" s="36">
        <v>400</v>
      </c>
      <c r="B16" s="62" t="s">
        <v>60</v>
      </c>
      <c r="C16" s="137">
        <v>55567</v>
      </c>
      <c r="D16" s="138"/>
      <c r="E16" s="137">
        <v>1800</v>
      </c>
      <c r="F16" s="138"/>
      <c r="G16" s="131">
        <f t="shared" si="1"/>
        <v>3.239332697464322</v>
      </c>
    </row>
    <row r="17" spans="1:7" ht="12" customHeight="1">
      <c r="A17" s="38">
        <v>405</v>
      </c>
      <c r="B17" s="42" t="s">
        <v>61</v>
      </c>
      <c r="C17" s="171">
        <v>465</v>
      </c>
      <c r="D17" s="172"/>
      <c r="E17" s="171">
        <v>0</v>
      </c>
      <c r="F17" s="172"/>
      <c r="G17" s="131">
        <f t="shared" si="1"/>
        <v>0</v>
      </c>
    </row>
    <row r="18" spans="1:7" ht="12" customHeight="1">
      <c r="A18" s="43">
        <v>406</v>
      </c>
      <c r="B18" s="44" t="s">
        <v>62</v>
      </c>
      <c r="C18" s="166">
        <v>835</v>
      </c>
      <c r="D18" s="167"/>
      <c r="E18" s="166">
        <v>17</v>
      </c>
      <c r="F18" s="167"/>
      <c r="G18" s="131">
        <f t="shared" si="1"/>
        <v>2.035928143712575</v>
      </c>
    </row>
    <row r="19" spans="1:7" ht="12" customHeight="1">
      <c r="A19" s="43">
        <v>407</v>
      </c>
      <c r="B19" s="31" t="s">
        <v>63</v>
      </c>
      <c r="C19" s="166">
        <v>354</v>
      </c>
      <c r="D19" s="167"/>
      <c r="E19" s="166">
        <v>111</v>
      </c>
      <c r="F19" s="167"/>
      <c r="G19" s="131">
        <f t="shared" si="1"/>
        <v>31.35593220338983</v>
      </c>
    </row>
    <row r="20" spans="1:7" ht="12" customHeight="1">
      <c r="A20" s="45">
        <v>408</v>
      </c>
      <c r="B20" s="106" t="s">
        <v>64</v>
      </c>
      <c r="C20" s="169">
        <v>325</v>
      </c>
      <c r="D20" s="170"/>
      <c r="E20" s="169">
        <v>0</v>
      </c>
      <c r="F20" s="170"/>
      <c r="G20" s="131">
        <f t="shared" si="1"/>
        <v>0</v>
      </c>
    </row>
    <row r="21" spans="1:8" ht="12" customHeight="1">
      <c r="A21" s="107">
        <v>409</v>
      </c>
      <c r="B21" s="108" t="s">
        <v>109</v>
      </c>
      <c r="C21" s="173">
        <v>52377</v>
      </c>
      <c r="D21" s="173"/>
      <c r="E21" s="173">
        <v>1669</v>
      </c>
      <c r="F21" s="173"/>
      <c r="G21" s="131">
        <f t="shared" si="1"/>
        <v>3.186513164175115</v>
      </c>
      <c r="H21" s="4"/>
    </row>
    <row r="22" spans="1:8" ht="12" customHeight="1">
      <c r="A22" s="107">
        <v>410</v>
      </c>
      <c r="B22" s="108" t="s">
        <v>110</v>
      </c>
      <c r="C22" s="173">
        <v>80</v>
      </c>
      <c r="D22" s="173"/>
      <c r="E22" s="173">
        <v>0</v>
      </c>
      <c r="F22" s="173"/>
      <c r="G22" s="131">
        <f t="shared" si="1"/>
        <v>0</v>
      </c>
      <c r="H22" s="4"/>
    </row>
    <row r="23" spans="1:7" ht="12" customHeight="1" thickBot="1">
      <c r="A23" s="45">
        <v>412</v>
      </c>
      <c r="B23" s="57" t="s">
        <v>65</v>
      </c>
      <c r="C23" s="169">
        <v>1132</v>
      </c>
      <c r="D23" s="170"/>
      <c r="E23" s="169">
        <v>3</v>
      </c>
      <c r="F23" s="170"/>
      <c r="G23" s="131">
        <f t="shared" si="1"/>
        <v>0.26501766784452296</v>
      </c>
    </row>
    <row r="24" spans="1:7" s="66" customFormat="1" ht="15.75" customHeight="1" thickBot="1">
      <c r="A24" s="47">
        <v>500</v>
      </c>
      <c r="B24" s="63" t="s">
        <v>66</v>
      </c>
      <c r="C24" s="174">
        <v>52580</v>
      </c>
      <c r="D24" s="175"/>
      <c r="E24" s="174">
        <v>1349</v>
      </c>
      <c r="F24" s="175"/>
      <c r="G24" s="131">
        <f t="shared" si="1"/>
        <v>2.5656143020159754</v>
      </c>
    </row>
    <row r="25" spans="1:7" ht="12" customHeight="1">
      <c r="A25" s="77">
        <v>501</v>
      </c>
      <c r="B25" s="67" t="s">
        <v>67</v>
      </c>
      <c r="C25" s="129">
        <v>1231</v>
      </c>
      <c r="D25" s="130"/>
      <c r="E25" s="129">
        <v>0</v>
      </c>
      <c r="F25" s="130"/>
      <c r="G25" s="131">
        <f t="shared" si="1"/>
        <v>0</v>
      </c>
    </row>
    <row r="26" spans="1:7" ht="12" customHeight="1">
      <c r="A26" s="77">
        <v>502</v>
      </c>
      <c r="B26" s="67" t="s">
        <v>68</v>
      </c>
      <c r="C26" s="129">
        <v>40254</v>
      </c>
      <c r="D26" s="130"/>
      <c r="E26" s="129">
        <v>0</v>
      </c>
      <c r="F26" s="130"/>
      <c r="G26" s="131">
        <f t="shared" si="1"/>
        <v>0</v>
      </c>
    </row>
    <row r="27" spans="1:7" ht="12" customHeight="1">
      <c r="A27" s="78">
        <v>503</v>
      </c>
      <c r="B27" s="68" t="s">
        <v>69</v>
      </c>
      <c r="C27" s="176">
        <v>10532</v>
      </c>
      <c r="D27" s="177"/>
      <c r="E27" s="176">
        <v>1349</v>
      </c>
      <c r="F27" s="177"/>
      <c r="G27" s="131">
        <f t="shared" si="1"/>
        <v>12.808583364982908</v>
      </c>
    </row>
    <row r="28" spans="1:7" ht="12" customHeight="1" thickBot="1">
      <c r="A28" s="78">
        <v>505</v>
      </c>
      <c r="B28" s="68" t="s">
        <v>70</v>
      </c>
      <c r="C28" s="176">
        <v>563</v>
      </c>
      <c r="D28" s="177"/>
      <c r="E28" s="176">
        <v>0</v>
      </c>
      <c r="F28" s="177"/>
      <c r="G28" s="131">
        <f t="shared" si="1"/>
        <v>0</v>
      </c>
    </row>
    <row r="29" spans="1:7" s="66" customFormat="1" ht="12" customHeight="1" thickBot="1">
      <c r="A29" s="47">
        <v>600</v>
      </c>
      <c r="B29" s="63" t="s">
        <v>71</v>
      </c>
      <c r="C29" s="174">
        <v>228</v>
      </c>
      <c r="D29" s="175"/>
      <c r="E29" s="174">
        <v>0</v>
      </c>
      <c r="F29" s="175"/>
      <c r="G29" s="131">
        <f t="shared" si="1"/>
        <v>0</v>
      </c>
    </row>
    <row r="30" spans="1:7" s="66" customFormat="1" ht="12" customHeight="1" thickBot="1">
      <c r="A30" s="29">
        <v>700</v>
      </c>
      <c r="B30" s="58" t="s">
        <v>72</v>
      </c>
      <c r="C30" s="178">
        <v>271912</v>
      </c>
      <c r="D30" s="179"/>
      <c r="E30" s="178">
        <v>42367</v>
      </c>
      <c r="F30" s="69"/>
      <c r="G30" s="117">
        <f t="shared" si="1"/>
        <v>15.581143899496897</v>
      </c>
    </row>
    <row r="31" spans="1:7" s="66" customFormat="1" ht="12" customHeight="1">
      <c r="A31" s="79">
        <v>701</v>
      </c>
      <c r="B31" s="70" t="s">
        <v>73</v>
      </c>
      <c r="C31" s="180">
        <v>102085</v>
      </c>
      <c r="D31" s="181"/>
      <c r="E31" s="180">
        <v>19257</v>
      </c>
      <c r="F31" s="70"/>
      <c r="G31" s="117">
        <f t="shared" si="1"/>
        <v>18.86369202135475</v>
      </c>
    </row>
    <row r="32" spans="1:7" s="66" customFormat="1" ht="12" customHeight="1">
      <c r="A32" s="80">
        <v>702</v>
      </c>
      <c r="B32" s="67" t="s">
        <v>74</v>
      </c>
      <c r="C32" s="182">
        <v>156349</v>
      </c>
      <c r="D32" s="183"/>
      <c r="E32" s="182">
        <v>22161</v>
      </c>
      <c r="F32" s="67"/>
      <c r="G32" s="117">
        <f t="shared" si="1"/>
        <v>14.17405931601737</v>
      </c>
    </row>
    <row r="33" spans="1:7" s="66" customFormat="1" ht="12" customHeight="1">
      <c r="A33" s="80">
        <v>707</v>
      </c>
      <c r="B33" s="48" t="s">
        <v>75</v>
      </c>
      <c r="C33" s="182">
        <v>5895</v>
      </c>
      <c r="D33" s="183"/>
      <c r="E33" s="182">
        <v>0</v>
      </c>
      <c r="F33" s="67"/>
      <c r="G33" s="117">
        <f t="shared" si="1"/>
        <v>0</v>
      </c>
    </row>
    <row r="34" spans="1:7" s="66" customFormat="1" ht="12" customHeight="1" thickBot="1">
      <c r="A34" s="81">
        <v>709</v>
      </c>
      <c r="B34" s="46" t="s">
        <v>76</v>
      </c>
      <c r="C34" s="184">
        <v>7583</v>
      </c>
      <c r="D34" s="185"/>
      <c r="E34" s="184">
        <v>949</v>
      </c>
      <c r="F34" s="68"/>
      <c r="G34" s="117">
        <f t="shared" si="1"/>
        <v>12.514835816958989</v>
      </c>
    </row>
    <row r="35" spans="1:7" s="66" customFormat="1" ht="12" customHeight="1" thickBot="1">
      <c r="A35" s="36">
        <v>800</v>
      </c>
      <c r="B35" s="62" t="s">
        <v>77</v>
      </c>
      <c r="C35" s="186">
        <v>26205</v>
      </c>
      <c r="D35" s="187"/>
      <c r="E35" s="186">
        <v>3725</v>
      </c>
      <c r="F35" s="65"/>
      <c r="G35" s="117">
        <f t="shared" si="1"/>
        <v>14.214844495325318</v>
      </c>
    </row>
    <row r="36" spans="1:7" s="66" customFormat="1" ht="12" customHeight="1">
      <c r="A36" s="79">
        <v>801</v>
      </c>
      <c r="B36" s="70" t="s">
        <v>78</v>
      </c>
      <c r="C36" s="180">
        <v>23800</v>
      </c>
      <c r="D36" s="181"/>
      <c r="E36" s="180">
        <v>3361</v>
      </c>
      <c r="F36" s="70"/>
      <c r="G36" s="117">
        <f t="shared" si="1"/>
        <v>14.121848739495798</v>
      </c>
    </row>
    <row r="37" spans="1:7" s="66" customFormat="1" ht="12" customHeight="1" thickBot="1">
      <c r="A37" s="81">
        <v>804</v>
      </c>
      <c r="B37" s="68" t="s">
        <v>79</v>
      </c>
      <c r="C37" s="184">
        <v>2405</v>
      </c>
      <c r="D37" s="185"/>
      <c r="E37" s="184">
        <v>364</v>
      </c>
      <c r="F37" s="68"/>
      <c r="G37" s="117">
        <f t="shared" si="1"/>
        <v>15.135135135135137</v>
      </c>
    </row>
    <row r="38" spans="1:7" s="66" customFormat="1" ht="12" customHeight="1" thickBot="1">
      <c r="A38" s="49">
        <v>1000</v>
      </c>
      <c r="B38" s="62" t="s">
        <v>81</v>
      </c>
      <c r="C38" s="64">
        <v>28231</v>
      </c>
      <c r="D38" s="65"/>
      <c r="E38" s="64">
        <v>5048</v>
      </c>
      <c r="F38" s="65"/>
      <c r="G38" s="117">
        <f t="shared" si="1"/>
        <v>17.881052743438065</v>
      </c>
    </row>
    <row r="39" spans="1:7" s="66" customFormat="1" ht="12" customHeight="1">
      <c r="A39" s="50">
        <v>1002</v>
      </c>
      <c r="B39" s="72" t="s">
        <v>111</v>
      </c>
      <c r="C39" s="71"/>
      <c r="D39" s="70"/>
      <c r="E39" s="71"/>
      <c r="F39" s="70"/>
      <c r="G39" s="117"/>
    </row>
    <row r="40" spans="1:7" s="74" customFormat="1" ht="12" customHeight="1">
      <c r="A40" s="51">
        <v>1003</v>
      </c>
      <c r="B40" s="48" t="s">
        <v>82</v>
      </c>
      <c r="C40" s="73">
        <v>25851</v>
      </c>
      <c r="D40" s="48"/>
      <c r="E40" s="73">
        <v>4884</v>
      </c>
      <c r="F40" s="48"/>
      <c r="G40" s="117">
        <f t="shared" si="1"/>
        <v>18.892886155274457</v>
      </c>
    </row>
    <row r="41" spans="1:7" s="66" customFormat="1" ht="12" customHeight="1" thickBot="1">
      <c r="A41" s="52">
        <v>1006</v>
      </c>
      <c r="B41" s="53" t="s">
        <v>83</v>
      </c>
      <c r="C41" s="75">
        <v>2380</v>
      </c>
      <c r="D41" s="76"/>
      <c r="E41" s="75">
        <v>164</v>
      </c>
      <c r="F41" s="76"/>
      <c r="G41" s="117">
        <f t="shared" si="1"/>
        <v>6.890756302521009</v>
      </c>
    </row>
    <row r="42" spans="1:7" ht="13.5" customHeight="1" hidden="1">
      <c r="A42" s="54">
        <v>1101</v>
      </c>
      <c r="B42" s="55" t="s">
        <v>84</v>
      </c>
      <c r="C42" s="39"/>
      <c r="D42" s="40"/>
      <c r="E42" s="39"/>
      <c r="F42" s="40"/>
      <c r="G42" s="117" t="e">
        <f t="shared" si="1"/>
        <v>#DIV/0!</v>
      </c>
    </row>
    <row r="43" spans="1:7" ht="13.5" customHeight="1" hidden="1">
      <c r="A43" s="51">
        <v>1102</v>
      </c>
      <c r="B43" s="48" t="s">
        <v>85</v>
      </c>
      <c r="C43" s="8"/>
      <c r="D43" s="9"/>
      <c r="E43" s="8"/>
      <c r="F43" s="9"/>
      <c r="G43" s="117" t="e">
        <f t="shared" si="1"/>
        <v>#DIV/0!</v>
      </c>
    </row>
    <row r="44" spans="1:7" ht="14.25" customHeight="1" hidden="1">
      <c r="A44" s="51">
        <v>1103</v>
      </c>
      <c r="B44" s="48" t="s">
        <v>86</v>
      </c>
      <c r="C44" s="8"/>
      <c r="D44" s="9"/>
      <c r="E44" s="8"/>
      <c r="F44" s="9"/>
      <c r="G44" s="117" t="e">
        <f t="shared" si="1"/>
        <v>#DIV/0!</v>
      </c>
    </row>
    <row r="45" spans="1:7" ht="13.5" customHeight="1" hidden="1">
      <c r="A45" s="56">
        <v>1104</v>
      </c>
      <c r="B45" s="57" t="s">
        <v>87</v>
      </c>
      <c r="C45" s="5"/>
      <c r="D45" s="4"/>
      <c r="E45" s="5"/>
      <c r="F45" s="4"/>
      <c r="G45" s="117" t="e">
        <f t="shared" si="1"/>
        <v>#DIV/0!</v>
      </c>
    </row>
    <row r="46" spans="1:7" ht="13.5" customHeight="1">
      <c r="A46" s="109">
        <v>1100</v>
      </c>
      <c r="B46" s="110" t="s">
        <v>80</v>
      </c>
      <c r="C46" s="87">
        <v>9667</v>
      </c>
      <c r="D46" s="87"/>
      <c r="E46" s="87">
        <v>1298</v>
      </c>
      <c r="F46" s="87"/>
      <c r="G46" s="117">
        <f t="shared" si="1"/>
        <v>13.427123202648183</v>
      </c>
    </row>
    <row r="47" spans="1:7" ht="13.5" customHeight="1">
      <c r="A47" s="111">
        <v>1101</v>
      </c>
      <c r="B47" s="112" t="s">
        <v>112</v>
      </c>
      <c r="C47" s="87"/>
      <c r="D47" s="87"/>
      <c r="E47" s="87"/>
      <c r="F47" s="87"/>
      <c r="G47" s="117"/>
    </row>
    <row r="48" spans="1:7" ht="13.5" customHeight="1">
      <c r="A48" s="111">
        <v>1102</v>
      </c>
      <c r="B48" s="112" t="s">
        <v>113</v>
      </c>
      <c r="C48" s="87">
        <v>7701</v>
      </c>
      <c r="D48" s="87"/>
      <c r="E48" s="87">
        <v>930</v>
      </c>
      <c r="F48" s="87"/>
      <c r="G48" s="117">
        <f t="shared" si="1"/>
        <v>12.076353720296066</v>
      </c>
    </row>
    <row r="49" spans="1:7" ht="13.5" customHeight="1">
      <c r="A49" s="111">
        <v>1103</v>
      </c>
      <c r="B49" s="112" t="s">
        <v>114</v>
      </c>
      <c r="C49" s="87"/>
      <c r="D49" s="87"/>
      <c r="E49" s="87"/>
      <c r="F49" s="87"/>
      <c r="G49" s="117"/>
    </row>
    <row r="50" spans="1:7" ht="13.5" customHeight="1">
      <c r="A50" s="109">
        <v>1200</v>
      </c>
      <c r="B50" s="110" t="s">
        <v>115</v>
      </c>
      <c r="C50" s="87">
        <v>2200</v>
      </c>
      <c r="D50" s="87"/>
      <c r="E50" s="87">
        <v>366</v>
      </c>
      <c r="F50" s="87"/>
      <c r="G50" s="117">
        <f t="shared" si="1"/>
        <v>16.636363636363637</v>
      </c>
    </row>
    <row r="51" spans="1:7" ht="13.5" customHeight="1">
      <c r="A51" s="109">
        <v>1300</v>
      </c>
      <c r="B51" s="110" t="s">
        <v>56</v>
      </c>
      <c r="C51" s="87">
        <v>2669</v>
      </c>
      <c r="D51" s="87"/>
      <c r="E51" s="87">
        <v>377</v>
      </c>
      <c r="F51" s="87"/>
      <c r="G51" s="117">
        <f t="shared" si="1"/>
        <v>14.125140502060695</v>
      </c>
    </row>
    <row r="52" spans="1:7" ht="16.5" customHeight="1">
      <c r="A52" s="113"/>
      <c r="B52" s="114" t="s">
        <v>116</v>
      </c>
      <c r="C52" s="115">
        <v>500661</v>
      </c>
      <c r="D52" s="115"/>
      <c r="E52" s="115">
        <v>63215</v>
      </c>
      <c r="F52" s="115"/>
      <c r="G52" s="117">
        <f t="shared" si="1"/>
        <v>12.626308020796506</v>
      </c>
    </row>
    <row r="53" ht="9.75" customHeight="1"/>
    <row r="54" spans="1:2" ht="14.25" customHeight="1">
      <c r="A54" s="188"/>
      <c r="B54" s="188"/>
    </row>
    <row r="55" spans="1:2" ht="12.75">
      <c r="A55" s="188"/>
      <c r="B55" s="188"/>
    </row>
    <row r="56" spans="1:7" ht="12.75">
      <c r="A56" s="188"/>
      <c r="B56" s="188"/>
      <c r="E56" s="189"/>
      <c r="F56" s="190"/>
      <c r="G56" s="190"/>
    </row>
  </sheetData>
  <sheetProtection/>
  <mergeCells count="7">
    <mergeCell ref="E5:G5"/>
    <mergeCell ref="A54:B56"/>
    <mergeCell ref="E56:G56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2016-03-14T09:42:31Z</cp:lastPrinted>
  <dcterms:created xsi:type="dcterms:W3CDTF">1996-10-08T23:32:33Z</dcterms:created>
  <dcterms:modified xsi:type="dcterms:W3CDTF">2016-04-21T09:55:22Z</dcterms:modified>
  <cp:category/>
  <cp:version/>
  <cp:contentType/>
  <cp:contentStatus/>
</cp:coreProperties>
</file>