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<sst xmlns="http://schemas.openxmlformats.org/spreadsheetml/2006/main" count="142" uniqueCount="139">
  <si>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</si>
  <si>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</si>
  <si>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</si>
  <si>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</si>
  <si>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</si>
  <si>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</si>
  <si>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</si>
  <si>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</si>
  <si>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</si>
  <si>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</si>
  <si>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</si>
  <si>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</si>
  <si>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</si>
  <si>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</si>
  <si>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</si>
  <si>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</si>
  <si>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</si>
  <si>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</si>
  <si>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</si>
  <si>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</si>
  <si>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</si>
  <si>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</si>
  <si>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</si>
  <si>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</si>
  <si>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</si>
  <si>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</si>
  <si>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</si>
  <si>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</si>
  <si>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</si>
  <si>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</si>
  <si>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</si>
  <si>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</si>
  <si>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</si>
  <si>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</si>
  <si>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</si>
  <si>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</si>
  <si>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</si>
  <si>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</si>
  <si>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</si>
  <si>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</si>
  <si>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</si>
  <si>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</si>
  <si>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</si>
  <si>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</si>
  <si>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</si>
  <si>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</si>
  <si>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</si>
  <si>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</si>
  <si>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</si>
  <si>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</si>
  <si>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</si>
  <si>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</si>
  <si>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</si>
  <si>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</si>
  <si>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</si>
  <si>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</si>
  <si>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</si>
  <si>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</si>
  <si>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</si>
  <si>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</si>
  <si>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</si>
  <si>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</si>
  <si>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</si>
  <si>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</si>
  <si>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</si>
  <si>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</si>
  <si>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</si>
  <si>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</si>
  <si>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</si>
  <si>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</si>
  <si>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</si>
  <si>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</si>
  <si>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</si>
  <si>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</si>
  <si>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</si>
  <si>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</si>
  <si>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</si>
  <si>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</si>
  <si>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</si>
  <si>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</si>
  <si>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</si>
  <si>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</si>
  <si>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</si>
  <si>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</si>
  <si>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</si>
  <si>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</si>
  <si>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</si>
  <si>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</si>
  <si>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</si>
  <si>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</si>
  <si>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</si>
  <si>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</si>
  <si>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</si>
  <si>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</si>
  <si>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</si>
  <si>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</si>
  <si>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</si>
  <si>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</si>
  <si>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</si>
  <si>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</si>
  <si>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</si>
  <si>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</si>
  <si>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</si>
  <si>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</si>
  <si>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</si>
  <si>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</si>
  <si>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</si>
  <si>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</si>
  <si>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</si>
  <si>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</si>
  <si>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</si>
  <si>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</si>
  <si>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</si>
  <si>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</si>
  <si>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</si>
  <si>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</si>
  <si>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</si>
  <si>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</si>
  <si>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</si>
  <si>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</si>
  <si>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</si>
  <si>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</si>
  <si>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</si>
  <si>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</si>
  <si>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</si>
  <si>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</si>
  <si>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</si>
  <si>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</si>
  <si>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</si>
  <si>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</si>
  <si>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</si>
  <si>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</si>
  <si>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</si>
  <si>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</si>
  <si>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</si>
  <si>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>2 03 04000</t>
  </si>
  <si>
    <t>Безвозмездные поступления от государственных (муниципальных) организаций в бюджеты городских округов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</si>
  <si>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августа 2022 года.</t>
    </r>
  </si>
  <si>
    <t>по расходам  по состоянию на 01 августа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</si>
</sst>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0" fontId="48" fillId="0" borderId="2">
      <alignment horizontal="left" wrapText="1" indent="2"/>
      <protection/>
    </xf>
    <xf numFmtId="49" fontId="48" fillId="0" borderId="3">
      <alignment horizontal="center"/>
      <protection/>
    </xf>
    <xf numFmtId="4" fontId="48" fillId="0" borderId="4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5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6" applyNumberFormat="0" applyAlignment="0" applyProtection="0"/>
    <xf numFmtId="0" fontId="51" fillId="26" borderId="7" applyNumberFormat="0" applyAlignment="0" applyProtection="0"/>
    <xf numFmtId="0" fontId="52" fillId="26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27" borderId="12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18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25" xfId="0" applyNumberFormat="1" applyFont="1" applyFill="1" applyBorder="1" applyAlignment="1">
      <alignment/>
    </xf>
    <xf numFmtId="2" fontId="65" fillId="0" borderId="0" xfId="0" applyNumberFormat="1" applyFont="1" applyFill="1" applyAlignment="1">
      <alignment/>
    </xf>
    <xf numFmtId="4" fontId="66" fillId="0" borderId="32" xfId="0" applyNumberFormat="1" applyFont="1" applyFill="1" applyBorder="1" applyAlignment="1">
      <alignment horizontal="right" vertical="center" wrapText="1"/>
    </xf>
    <xf numFmtId="4" fontId="66" fillId="0" borderId="3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 horizontal="right" wrapText="1"/>
    </xf>
    <xf numFmtId="2" fontId="66" fillId="0" borderId="33" xfId="0" applyNumberFormat="1" applyFont="1" applyFill="1" applyBorder="1" applyAlignment="1">
      <alignment horizontal="right" wrapText="1"/>
    </xf>
    <xf numFmtId="4" fontId="66" fillId="0" borderId="32" xfId="0" applyNumberFormat="1" applyFont="1" applyFill="1" applyBorder="1" applyAlignment="1">
      <alignment horizontal="right" wrapText="1"/>
    </xf>
    <xf numFmtId="4" fontId="66" fillId="0" borderId="3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9" fillId="0" borderId="0" xfId="38" applyBorder="1" applyProtection="1">
      <alignment horizontal="right" shrinkToFit="1"/>
      <protection/>
    </xf>
    <xf numFmtId="4" fontId="49" fillId="0" borderId="0" xfId="38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/>
    </xf>
    <xf numFmtId="4" fontId="66" fillId="0" borderId="30" xfId="0" applyNumberFormat="1" applyFont="1" applyFill="1" applyBorder="1" applyAlignment="1">
      <alignment horizontal="center" vertical="center" wrapText="1"/>
    </xf>
    <xf numFmtId="4" fontId="66" fillId="0" borderId="23" xfId="0" applyNumberFormat="1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horizontal="center" wrapText="1"/>
    </xf>
    <xf numFmtId="180" fontId="0" fillId="0" borderId="31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0" fontId="1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80" fontId="3" fillId="0" borderId="4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61" applyNumberFormat="1" applyFont="1" applyFill="1" applyBorder="1" applyAlignment="1">
      <alignment horizontal="left" vertical="top" wrapText="1"/>
      <protection/>
    </xf>
    <xf numFmtId="0" fontId="12" fillId="0" borderId="54" xfId="61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61" applyNumberFormat="1" applyFont="1" applyFill="1" applyBorder="1" applyAlignment="1">
      <alignment horizontal="left" vertical="top" wrapText="1"/>
      <protection/>
    </xf>
    <xf numFmtId="0" fontId="8" fillId="0" borderId="56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wrapText="1"/>
    </xf>
    <xf numFmtId="0" fontId="8" fillId="0" borderId="56" xfId="0" applyFont="1" applyFill="1" applyBorder="1" applyAlignment="1">
      <alignment/>
    </xf>
    <xf numFmtId="0" fontId="12" fillId="0" borderId="58" xfId="61" applyNumberFormat="1" applyFont="1" applyFill="1" applyBorder="1" applyAlignment="1">
      <alignment horizontal="left" vertical="top" wrapText="1"/>
      <protection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8" fillId="0" borderId="3" xfId="37" applyNumberFormat="1" applyFont="1" applyFill="1" applyProtection="1">
      <alignment horizontal="right" shrinkToFit="1"/>
      <protection/>
    </xf>
    <xf numFmtId="4" fontId="69" fillId="0" borderId="60" xfId="39" applyNumberFormat="1" applyFont="1" applyFill="1" applyBorder="1" applyProtection="1">
      <alignment horizontal="right" wrapText="1"/>
      <protection/>
    </xf>
    <xf numFmtId="4" fontId="69" fillId="0" borderId="3" xfId="39" applyNumberFormat="1" applyFont="1" applyFill="1" applyProtection="1">
      <alignment horizontal="right" wrapText="1"/>
      <protection/>
    </xf>
    <xf numFmtId="4" fontId="69" fillId="0" borderId="34" xfId="39" applyNumberFormat="1" applyFont="1" applyFill="1" applyBorder="1" applyProtection="1">
      <alignment horizontal="right" wrapText="1"/>
      <protection/>
    </xf>
    <xf numFmtId="4" fontId="69" fillId="0" borderId="61" xfId="39" applyNumberFormat="1" applyFont="1" applyFill="1" applyBorder="1" applyProtection="1">
      <alignment horizontal="right" wrapText="1"/>
      <protection/>
    </xf>
    <xf numFmtId="4" fontId="69" fillId="0" borderId="38" xfId="39" applyNumberFormat="1" applyFont="1" applyFill="1" applyBorder="1" applyProtection="1">
      <alignment horizontal="right" wrapText="1"/>
      <protection/>
    </xf>
    <xf numFmtId="4" fontId="69" fillId="0" borderId="23" xfId="39" applyNumberFormat="1" applyFont="1" applyFill="1" applyBorder="1" applyProtection="1">
      <alignment horizontal="right" wrapText="1"/>
      <protection/>
    </xf>
    <xf numFmtId="4" fontId="69" fillId="0" borderId="62" xfId="39" applyNumberFormat="1" applyFont="1" applyFill="1" applyBorder="1" applyProtection="1">
      <alignment horizontal="right" wrapText="1"/>
      <protection/>
    </xf>
    <xf numFmtId="0" fontId="0" fillId="0" borderId="63" xfId="0" applyFont="1" applyFill="1" applyBorder="1" applyAlignment="1">
      <alignment/>
    </xf>
    <xf numFmtId="4" fontId="69" fillId="0" borderId="64" xfId="39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2" fontId="0" fillId="0" borderId="39" xfId="0" applyNumberFormat="1" applyFont="1" applyFill="1" applyBorder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4" xfId="36" applyNumberFormat="1" applyFont="1" applyFill="1" applyProtection="1">
      <alignment horizontal="right"/>
      <protection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23" xfId="68" applyFont="1" applyFill="1" applyBorder="1" applyAlignment="1">
      <alignment/>
    </xf>
    <xf numFmtId="49" fontId="70" fillId="0" borderId="3" xfId="35" applyNumberFormat="1" applyFont="1" applyProtection="1">
      <alignment horizontal="center"/>
      <protection/>
    </xf>
    <xf numFmtId="0" fontId="1" fillId="0" borderId="29" xfId="0" applyNumberFormat="1" applyFont="1" applyFill="1" applyBorder="1" applyAlignment="1">
      <alignment horizontal="left" wrapText="1"/>
    </xf>
    <xf numFmtId="0" fontId="0" fillId="32" borderId="35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67" xfId="0" applyFont="1" applyFill="1" applyBorder="1" applyAlignment="1">
      <alignment/>
    </xf>
    <xf numFmtId="0" fontId="0" fillId="32" borderId="68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1" fillId="0" borderId="66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2" fillId="0" borderId="66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1" fillId="0" borderId="6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41" xfId="35"/>
    <cellStyle name="xl45" xfId="36"/>
    <cellStyle name="xl50" xfId="37"/>
    <cellStyle name="xl51" xfId="38"/>
    <cellStyle name="xl83" xfId="39"/>
    <cellStyle name="xl84" xfId="40"/>
    <cellStyle name="xl8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206"/>
      <c r="C2" s="206"/>
      <c r="D2" s="206"/>
      <c r="E2" s="206"/>
      <c r="F2" s="206"/>
      <c r="G2" s="206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7" t="s">
        <v>124</v>
      </c>
      <c r="B4" s="207"/>
      <c r="C4" s="207"/>
      <c r="D4" s="207"/>
      <c r="E4" s="207"/>
      <c r="F4" s="207"/>
      <c r="G4" s="207"/>
    </row>
    <row r="5" spans="1:7" s="55" customFormat="1" ht="18" customHeight="1">
      <c r="A5" s="207" t="s">
        <v>137</v>
      </c>
      <c r="B5" s="207"/>
      <c r="C5" s="207"/>
      <c r="D5" s="207"/>
      <c r="E5" s="207"/>
      <c r="F5" s="207"/>
      <c r="G5" s="207"/>
    </row>
    <row r="6" ht="8.25" customHeight="1"/>
    <row r="7" spans="5:7" ht="11.25" customHeight="1" thickBot="1">
      <c r="E7" s="208" t="s">
        <v>0</v>
      </c>
      <c r="F7" s="208"/>
      <c r="G7" s="208"/>
    </row>
    <row r="8" spans="1:7" s="55" customFormat="1" ht="12.75">
      <c r="A8" s="200" t="s">
        <v>1</v>
      </c>
      <c r="B8" s="200" t="s">
        <v>2</v>
      </c>
      <c r="C8" s="200" t="s">
        <v>86</v>
      </c>
      <c r="D8" s="200" t="s">
        <v>88</v>
      </c>
      <c r="E8" s="211" t="s">
        <v>3</v>
      </c>
      <c r="F8" s="200" t="s">
        <v>87</v>
      </c>
      <c r="G8" s="203" t="s">
        <v>89</v>
      </c>
    </row>
    <row r="9" spans="1:7" s="55" customFormat="1" ht="12.75">
      <c r="A9" s="201"/>
      <c r="B9" s="201"/>
      <c r="C9" s="201"/>
      <c r="D9" s="201"/>
      <c r="E9" s="212"/>
      <c r="F9" s="201"/>
      <c r="G9" s="204"/>
    </row>
    <row r="10" spans="1:10" s="55" customFormat="1" ht="30.75" customHeight="1" thickBot="1">
      <c r="A10" s="201"/>
      <c r="B10" s="202"/>
      <c r="C10" s="202"/>
      <c r="D10" s="202"/>
      <c r="E10" s="213"/>
      <c r="F10" s="202"/>
      <c r="G10" s="205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142127.41666666666</v>
      </c>
      <c r="E11" s="72">
        <f>E16+E17+E18+E19+E20+E21+E22+E23+E24+E25+E26+E27+E28+E14+E12+E15+E13</f>
        <v>136890</v>
      </c>
      <c r="F11" s="69">
        <f>E11/D11*100</f>
        <v>96.31498496947282</v>
      </c>
      <c r="G11" s="69">
        <f>E11/C11*100</f>
        <v>56.183741232192475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4">
        <v>181280</v>
      </c>
      <c r="D12" s="118">
        <f>C12/12*7</f>
        <v>105746.66666666666</v>
      </c>
      <c r="E12" s="154">
        <v>103397</v>
      </c>
      <c r="F12" s="119">
        <f aca="true" t="shared" si="0" ref="F12:F43">E12/D12*100</f>
        <v>97.77802294792586</v>
      </c>
      <c r="G12" s="119">
        <f aca="true" t="shared" si="1" ref="G12:G43">E12/C12*100</f>
        <v>57.03718005295675</v>
      </c>
      <c r="I12" s="65"/>
    </row>
    <row r="13" spans="1:9" ht="40.5" customHeight="1">
      <c r="A13" s="22" t="s">
        <v>111</v>
      </c>
      <c r="B13" s="23" t="s">
        <v>112</v>
      </c>
      <c r="C13" s="154">
        <v>15766</v>
      </c>
      <c r="D13" s="118">
        <f>C13/12*7</f>
        <v>9196.833333333332</v>
      </c>
      <c r="E13" s="154">
        <v>10230</v>
      </c>
      <c r="F13" s="120">
        <f t="shared" si="0"/>
        <v>111.23393921820919</v>
      </c>
      <c r="G13" s="120">
        <f t="shared" si="1"/>
        <v>64.88646454395534</v>
      </c>
      <c r="I13" s="65"/>
    </row>
    <row r="14" spans="1:9" ht="29.25" customHeight="1">
      <c r="A14" s="22" t="s">
        <v>108</v>
      </c>
      <c r="B14" s="24" t="s">
        <v>107</v>
      </c>
      <c r="C14" s="154">
        <v>10418</v>
      </c>
      <c r="D14" s="118">
        <f>C14/12*7</f>
        <v>6077.166666666666</v>
      </c>
      <c r="E14" s="154">
        <v>8060</v>
      </c>
      <c r="F14" s="120">
        <f t="shared" si="0"/>
        <v>132.6275950963991</v>
      </c>
      <c r="G14" s="120">
        <f t="shared" si="1"/>
        <v>77.36609713956614</v>
      </c>
      <c r="I14" s="65"/>
    </row>
    <row r="15" spans="1:10" ht="39" customHeight="1">
      <c r="A15" s="25" t="s">
        <v>109</v>
      </c>
      <c r="B15" s="26" t="s">
        <v>110</v>
      </c>
      <c r="C15" s="154">
        <v>1884</v>
      </c>
      <c r="D15" s="118">
        <f aca="true" t="shared" si="2" ref="D15:D27">C15/12*7</f>
        <v>1099</v>
      </c>
      <c r="E15" s="154">
        <v>777</v>
      </c>
      <c r="F15" s="120">
        <f t="shared" si="0"/>
        <v>70.70063694267516</v>
      </c>
      <c r="G15" s="120">
        <f t="shared" si="1"/>
        <v>41.24203821656051</v>
      </c>
      <c r="I15" s="65"/>
      <c r="J15" s="19"/>
    </row>
    <row r="16" spans="1:9" ht="24.75" customHeight="1">
      <c r="A16" s="9" t="s">
        <v>8</v>
      </c>
      <c r="B16" s="27" t="s">
        <v>9</v>
      </c>
      <c r="C16" s="154">
        <v>0</v>
      </c>
      <c r="D16" s="118">
        <f t="shared" si="2"/>
        <v>0</v>
      </c>
      <c r="E16" s="154">
        <v>38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4">
        <v>31</v>
      </c>
      <c r="D17" s="118">
        <f t="shared" si="2"/>
        <v>18.083333333333336</v>
      </c>
      <c r="E17" s="121">
        <v>18</v>
      </c>
      <c r="F17" s="120">
        <f t="shared" si="0"/>
        <v>99.53917050691243</v>
      </c>
      <c r="G17" s="120">
        <f t="shared" si="1"/>
        <v>58.06451612903226</v>
      </c>
      <c r="I17" s="65"/>
    </row>
    <row r="18" spans="1:9" ht="18" customHeight="1">
      <c r="A18" s="28" t="s">
        <v>12</v>
      </c>
      <c r="B18" s="29" t="s">
        <v>13</v>
      </c>
      <c r="C18" s="154">
        <v>4217</v>
      </c>
      <c r="D18" s="118">
        <f t="shared" si="2"/>
        <v>2459.916666666667</v>
      </c>
      <c r="E18" s="154">
        <v>240</v>
      </c>
      <c r="F18" s="122">
        <f t="shared" si="0"/>
        <v>9.756428063281275</v>
      </c>
      <c r="G18" s="122">
        <f t="shared" si="1"/>
        <v>5.691249703580745</v>
      </c>
      <c r="I18" s="65"/>
    </row>
    <row r="19" spans="1:9" ht="12.75">
      <c r="A19" s="9" t="s">
        <v>14</v>
      </c>
      <c r="B19" s="30" t="s">
        <v>15</v>
      </c>
      <c r="C19" s="154">
        <v>13037</v>
      </c>
      <c r="D19" s="118">
        <f t="shared" si="2"/>
        <v>7604.916666666667</v>
      </c>
      <c r="E19" s="154">
        <v>4358</v>
      </c>
      <c r="F19" s="122">
        <f t="shared" si="0"/>
        <v>57.30503292825912</v>
      </c>
      <c r="G19" s="122">
        <f t="shared" si="1"/>
        <v>33.42793587481783</v>
      </c>
      <c r="I19" s="65"/>
    </row>
    <row r="20" spans="1:9" ht="12.75">
      <c r="A20" s="9" t="s">
        <v>16</v>
      </c>
      <c r="B20" s="30" t="s">
        <v>17</v>
      </c>
      <c r="C20" s="154">
        <v>1501</v>
      </c>
      <c r="D20" s="118">
        <f t="shared" si="2"/>
        <v>875.5833333333333</v>
      </c>
      <c r="E20" s="154">
        <v>1609</v>
      </c>
      <c r="F20" s="122">
        <f t="shared" si="0"/>
        <v>183.7632054820596</v>
      </c>
      <c r="G20" s="122">
        <f t="shared" si="1"/>
        <v>107.19520319786808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4">
        <v>8953</v>
      </c>
      <c r="D22" s="118">
        <f t="shared" si="2"/>
        <v>5222.583333333334</v>
      </c>
      <c r="E22" s="154">
        <v>3821</v>
      </c>
      <c r="F22" s="120">
        <f t="shared" si="0"/>
        <v>73.16302596097077</v>
      </c>
      <c r="G22" s="120">
        <f t="shared" si="1"/>
        <v>42.678431810566295</v>
      </c>
      <c r="I22" s="65"/>
    </row>
    <row r="23" spans="1:9" ht="15" customHeight="1">
      <c r="A23" s="12" t="s">
        <v>20</v>
      </c>
      <c r="B23" s="31" t="s">
        <v>21</v>
      </c>
      <c r="C23" s="154">
        <v>456</v>
      </c>
      <c r="D23" s="118">
        <f t="shared" si="2"/>
        <v>266</v>
      </c>
      <c r="E23" s="121">
        <v>270</v>
      </c>
      <c r="F23" s="122">
        <f t="shared" si="0"/>
        <v>101.50375939849626</v>
      </c>
      <c r="G23" s="122">
        <f t="shared" si="1"/>
        <v>59.210526315789465</v>
      </c>
      <c r="I23" s="66"/>
    </row>
    <row r="24" spans="1:9" ht="25.5">
      <c r="A24" s="9" t="s">
        <v>22</v>
      </c>
      <c r="B24" s="10" t="s">
        <v>23</v>
      </c>
      <c r="C24" s="154">
        <v>1348</v>
      </c>
      <c r="D24" s="118">
        <f t="shared" si="2"/>
        <v>786.3333333333333</v>
      </c>
      <c r="E24" s="154">
        <v>103</v>
      </c>
      <c r="F24" s="120">
        <f t="shared" si="0"/>
        <v>13.098770665536247</v>
      </c>
      <c r="G24" s="120">
        <f t="shared" si="1"/>
        <v>7.640949554896142</v>
      </c>
      <c r="I24" s="65"/>
    </row>
    <row r="25" spans="1:9" ht="25.5">
      <c r="A25" s="9" t="s">
        <v>24</v>
      </c>
      <c r="B25" s="10" t="s">
        <v>25</v>
      </c>
      <c r="C25" s="154">
        <v>4261</v>
      </c>
      <c r="D25" s="118">
        <f t="shared" si="2"/>
        <v>2485.583333333333</v>
      </c>
      <c r="E25" s="154">
        <v>1424</v>
      </c>
      <c r="F25" s="120">
        <f t="shared" si="0"/>
        <v>57.290374492909116</v>
      </c>
      <c r="G25" s="120">
        <f t="shared" si="1"/>
        <v>33.41938512086365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4">
        <v>495</v>
      </c>
      <c r="D27" s="118">
        <f t="shared" si="2"/>
        <v>288.75</v>
      </c>
      <c r="E27" s="154">
        <v>2545</v>
      </c>
      <c r="F27" s="120">
        <f t="shared" si="0"/>
        <v>881.3852813852814</v>
      </c>
      <c r="G27" s="120">
        <f t="shared" si="1"/>
        <v>514.1414141414141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C28/12*4</f>
        <v>0</v>
      </c>
      <c r="E28" s="154">
        <v>0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464096</v>
      </c>
      <c r="D29" s="73">
        <f>D30</f>
        <v>270722.6666666667</v>
      </c>
      <c r="E29" s="73">
        <f>E30+E41+E40+E38</f>
        <v>246259</v>
      </c>
      <c r="F29" s="58">
        <f t="shared" si="0"/>
        <v>90.96356911377941</v>
      </c>
      <c r="G29" s="59">
        <f t="shared" si="1"/>
        <v>53.06208198303799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C31+C33+C36+C37+C39</f>
        <v>464096</v>
      </c>
      <c r="D30" s="118">
        <f>D31+D33+D36+D37+D39</f>
        <v>270722.6666666667</v>
      </c>
      <c r="E30" s="118">
        <f>E31+E33+E36+E37+E39</f>
        <v>253920</v>
      </c>
      <c r="F30" s="125">
        <f t="shared" si="0"/>
        <v>93.79340235025265</v>
      </c>
      <c r="G30" s="125">
        <f t="shared" si="1"/>
        <v>54.71281803764738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93049.83333333334</v>
      </c>
      <c r="E31" s="121">
        <f>E32</f>
        <v>79758</v>
      </c>
      <c r="F31" s="126">
        <f>F32</f>
        <v>85.71536040723697</v>
      </c>
      <c r="G31" s="126">
        <f>G32</f>
        <v>50.00062690422157</v>
      </c>
      <c r="I31" s="64"/>
    </row>
    <row r="32" spans="1:9" ht="14.25">
      <c r="A32" s="11" t="s">
        <v>94</v>
      </c>
      <c r="B32" s="40" t="s">
        <v>93</v>
      </c>
      <c r="C32" s="154">
        <v>159514</v>
      </c>
      <c r="D32" s="118">
        <f>C32/12*7</f>
        <v>93049.83333333334</v>
      </c>
      <c r="E32" s="154">
        <v>79758</v>
      </c>
      <c r="F32" s="120">
        <f t="shared" si="0"/>
        <v>85.71536040723697</v>
      </c>
      <c r="G32" s="120">
        <f t="shared" si="1"/>
        <v>50.00062690422157</v>
      </c>
      <c r="I32" s="64"/>
    </row>
    <row r="33" spans="1:9" ht="29.25" customHeight="1">
      <c r="A33" s="12" t="s">
        <v>126</v>
      </c>
      <c r="B33" s="10" t="s">
        <v>95</v>
      </c>
      <c r="C33" s="154">
        <v>16781</v>
      </c>
      <c r="D33" s="118">
        <f aca="true" t="shared" si="3" ref="D33:D40">C33/12*7</f>
        <v>9788.916666666668</v>
      </c>
      <c r="E33" s="121">
        <v>12779</v>
      </c>
      <c r="F33" s="120">
        <f t="shared" si="0"/>
        <v>130.54560004086252</v>
      </c>
      <c r="G33" s="120">
        <f t="shared" si="1"/>
        <v>76.15160002383648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4">
        <v>219587</v>
      </c>
      <c r="D36" s="118">
        <f t="shared" si="3"/>
        <v>128092.41666666667</v>
      </c>
      <c r="E36" s="154">
        <v>142523</v>
      </c>
      <c r="F36" s="120">
        <f>E36/D36*100</f>
        <v>111.2657592922818</v>
      </c>
      <c r="G36" s="120">
        <f>E36/C36*100</f>
        <v>64.90502625383105</v>
      </c>
      <c r="I36" s="65"/>
    </row>
    <row r="37" spans="1:9" ht="15" customHeight="1">
      <c r="A37" s="13" t="s">
        <v>127</v>
      </c>
      <c r="B37" s="43" t="s">
        <v>38</v>
      </c>
      <c r="C37" s="121">
        <v>28214</v>
      </c>
      <c r="D37" s="118">
        <f t="shared" si="3"/>
        <v>16458.166666666664</v>
      </c>
      <c r="E37" s="121">
        <v>18860</v>
      </c>
      <c r="F37" s="120">
        <v>0</v>
      </c>
      <c r="G37" s="120">
        <v>0</v>
      </c>
      <c r="I37" s="65"/>
    </row>
    <row r="38" spans="1:9" ht="40.5" customHeight="1">
      <c r="A38" s="183" t="s">
        <v>135</v>
      </c>
      <c r="B38" s="184" t="s">
        <v>136</v>
      </c>
      <c r="C38" s="121">
        <v>0</v>
      </c>
      <c r="D38" s="118">
        <f t="shared" si="3"/>
        <v>0</v>
      </c>
      <c r="E38" s="121">
        <v>2</v>
      </c>
      <c r="F38" s="120">
        <v>0</v>
      </c>
      <c r="G38" s="120">
        <v>0</v>
      </c>
      <c r="I38" s="65"/>
    </row>
    <row r="39" spans="1:7" ht="24.75" customHeight="1">
      <c r="A39" s="14" t="s">
        <v>39</v>
      </c>
      <c r="B39" s="44" t="s">
        <v>98</v>
      </c>
      <c r="C39" s="121">
        <v>40000</v>
      </c>
      <c r="D39" s="118">
        <f t="shared" si="3"/>
        <v>23333.333333333336</v>
      </c>
      <c r="E39" s="121">
        <v>0</v>
      </c>
      <c r="F39" s="120">
        <v>0</v>
      </c>
      <c r="G39" s="120">
        <v>0</v>
      </c>
    </row>
    <row r="40" spans="1:7" ht="26.25" customHeight="1">
      <c r="A40" s="14" t="s">
        <v>128</v>
      </c>
      <c r="B40" s="45" t="s">
        <v>129</v>
      </c>
      <c r="C40" s="127">
        <v>0</v>
      </c>
      <c r="D40" s="118">
        <f t="shared" si="3"/>
        <v>0</v>
      </c>
      <c r="E40" s="121">
        <v>1125</v>
      </c>
      <c r="F40" s="120">
        <v>0</v>
      </c>
      <c r="G40" s="120">
        <v>0</v>
      </c>
    </row>
    <row r="41" spans="1:7" ht="53.25" customHeight="1" thickBot="1">
      <c r="A41" s="14" t="s">
        <v>131</v>
      </c>
      <c r="B41" s="45" t="s">
        <v>99</v>
      </c>
      <c r="C41" s="128">
        <v>0</v>
      </c>
      <c r="D41" s="129">
        <f>C41/12*4</f>
        <v>0</v>
      </c>
      <c r="E41" s="154">
        <v>-8788</v>
      </c>
      <c r="F41" s="120">
        <v>0</v>
      </c>
      <c r="G41" s="120">
        <v>0</v>
      </c>
    </row>
    <row r="42" spans="1:7" ht="27" customHeight="1" thickBot="1">
      <c r="A42" s="15" t="s">
        <v>40</v>
      </c>
      <c r="B42" s="46" t="s">
        <v>41</v>
      </c>
      <c r="C42" s="70">
        <v>0</v>
      </c>
      <c r="D42" s="56">
        <f>C42/12*1</f>
        <v>0</v>
      </c>
      <c r="E42" s="70">
        <v>0</v>
      </c>
      <c r="F42" s="60">
        <v>0</v>
      </c>
      <c r="G42" s="61">
        <v>0</v>
      </c>
    </row>
    <row r="43" spans="1:10" ht="18" customHeight="1" thickBot="1">
      <c r="A43" s="198" t="s">
        <v>42</v>
      </c>
      <c r="B43" s="199"/>
      <c r="C43" s="74">
        <f>C30+C11</f>
        <v>707743</v>
      </c>
      <c r="D43" s="74">
        <f>D30+D11</f>
        <v>412850.0833333334</v>
      </c>
      <c r="E43" s="73">
        <f>E29+E11</f>
        <v>383149</v>
      </c>
      <c r="F43" s="62">
        <f t="shared" si="0"/>
        <v>92.80584296034819</v>
      </c>
      <c r="G43" s="63">
        <f t="shared" si="1"/>
        <v>54.136741726869786</v>
      </c>
      <c r="I43" s="19"/>
      <c r="J43" s="19"/>
    </row>
    <row r="44" ht="10.5" customHeight="1">
      <c r="A44" s="47"/>
    </row>
    <row r="45" ht="12.75" hidden="1"/>
    <row r="46" spans="1:2" ht="14.25" customHeight="1">
      <c r="A46" s="209" t="s">
        <v>113</v>
      </c>
      <c r="B46" s="209"/>
    </row>
    <row r="47" spans="1:2" ht="12.75">
      <c r="A47" s="209"/>
      <c r="B47" s="209"/>
    </row>
    <row r="48" spans="1:7" ht="14.25">
      <c r="A48" s="209"/>
      <c r="B48" s="209"/>
      <c r="E48" s="210" t="s">
        <v>123</v>
      </c>
      <c r="F48" s="210"/>
      <c r="G48" s="210"/>
    </row>
    <row r="52" ht="12.75">
      <c r="E52" s="19"/>
    </row>
  </sheetData>
  <sheetProtection/>
  <mergeCells count="14"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69" sqref="B69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00390625" style="16" customWidth="1"/>
    <col min="6" max="6" width="1.57421875" style="16" hidden="1" customWidth="1"/>
    <col min="7" max="7" width="9.421875" style="16" customWidth="1"/>
    <col min="8" max="16384" width="9.140625" style="51" customWidth="1"/>
  </cols>
  <sheetData>
    <row r="1" spans="2:7" ht="11.25" customHeight="1">
      <c r="B1" s="75"/>
      <c r="C1" s="214" t="s">
        <v>121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07" t="s">
        <v>124</v>
      </c>
      <c r="B3" s="207"/>
      <c r="C3" s="207"/>
      <c r="D3" s="207"/>
      <c r="E3" s="207"/>
      <c r="F3" s="207"/>
      <c r="G3" s="207"/>
    </row>
    <row r="4" spans="1:7" ht="12.75">
      <c r="A4" s="216" t="s">
        <v>138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" customFormat="1" ht="57" customHeight="1" thickBot="1">
      <c r="A6" s="76" t="s">
        <v>44</v>
      </c>
      <c r="B6" s="77" t="s">
        <v>45</v>
      </c>
      <c r="C6" s="177" t="s">
        <v>84</v>
      </c>
      <c r="D6" s="178" t="s">
        <v>46</v>
      </c>
      <c r="E6" s="177" t="s">
        <v>47</v>
      </c>
      <c r="F6" s="177" t="s">
        <v>48</v>
      </c>
      <c r="G6" s="179" t="s">
        <v>85</v>
      </c>
    </row>
    <row r="7" spans="1:7" ht="19.5" customHeight="1" thickBot="1">
      <c r="A7" s="78">
        <v>100</v>
      </c>
      <c r="B7" s="79" t="s">
        <v>49</v>
      </c>
      <c r="C7" s="218">
        <f>SUM(C8:C15)</f>
        <v>110546</v>
      </c>
      <c r="D7" s="185"/>
      <c r="E7" s="224">
        <f>SUM(E8:E15)</f>
        <v>31878</v>
      </c>
      <c r="F7" s="165"/>
      <c r="G7" s="166">
        <f aca="true" t="shared" si="0" ref="G7:G59">E7/C7*100</f>
        <v>28.836864291788032</v>
      </c>
    </row>
    <row r="8" spans="1:7" s="52" customFormat="1" ht="12.75" customHeight="1">
      <c r="A8" s="80">
        <v>102</v>
      </c>
      <c r="B8" s="139" t="s">
        <v>82</v>
      </c>
      <c r="C8" s="155">
        <v>1946</v>
      </c>
      <c r="D8" s="167"/>
      <c r="E8" s="156">
        <v>1141</v>
      </c>
      <c r="F8" s="167"/>
      <c r="G8" s="168">
        <f t="shared" si="0"/>
        <v>58.63309352517986</v>
      </c>
    </row>
    <row r="9" spans="1:7" ht="23.25" customHeight="1">
      <c r="A9" s="81">
        <v>103</v>
      </c>
      <c r="B9" s="140" t="s">
        <v>50</v>
      </c>
      <c r="C9" s="155">
        <v>1998</v>
      </c>
      <c r="D9" s="30"/>
      <c r="E9" s="156">
        <v>1168</v>
      </c>
      <c r="F9" s="30"/>
      <c r="G9" s="169">
        <f t="shared" si="0"/>
        <v>58.45845845845846</v>
      </c>
    </row>
    <row r="10" spans="1:7" ht="24" customHeight="1">
      <c r="A10" s="81">
        <v>104</v>
      </c>
      <c r="B10" s="140" t="s">
        <v>83</v>
      </c>
      <c r="C10" s="155">
        <v>44248</v>
      </c>
      <c r="D10" s="186"/>
      <c r="E10" s="156">
        <v>18984</v>
      </c>
      <c r="F10" s="30"/>
      <c r="G10" s="169">
        <f t="shared" si="0"/>
        <v>42.9036340625565</v>
      </c>
    </row>
    <row r="11" spans="1:7" ht="24" customHeight="1">
      <c r="A11" s="82">
        <v>105</v>
      </c>
      <c r="B11" s="141" t="s">
        <v>116</v>
      </c>
      <c r="C11" s="155">
        <v>96</v>
      </c>
      <c r="D11" s="33"/>
      <c r="E11" s="153">
        <v>20</v>
      </c>
      <c r="F11" s="33"/>
      <c r="G11" s="170">
        <f t="shared" si="0"/>
        <v>20.833333333333336</v>
      </c>
    </row>
    <row r="12" spans="1:7" ht="45" customHeight="1">
      <c r="A12" s="82">
        <v>106</v>
      </c>
      <c r="B12" s="142" t="s">
        <v>117</v>
      </c>
      <c r="C12" s="155">
        <v>8402</v>
      </c>
      <c r="D12" s="33"/>
      <c r="E12" s="156">
        <v>3983</v>
      </c>
      <c r="F12" s="33"/>
      <c r="G12" s="170">
        <f t="shared" si="0"/>
        <v>47.405379671506786</v>
      </c>
    </row>
    <row r="13" spans="1:7" ht="18" customHeight="1">
      <c r="A13" s="82">
        <v>107</v>
      </c>
      <c r="B13" s="143" t="s">
        <v>118</v>
      </c>
      <c r="C13" s="153">
        <v>0</v>
      </c>
      <c r="D13" s="33"/>
      <c r="E13" s="153">
        <v>0</v>
      </c>
      <c r="F13" s="33"/>
      <c r="G13" s="170">
        <v>0</v>
      </c>
    </row>
    <row r="14" spans="1:7" ht="16.5" customHeight="1">
      <c r="A14" s="83">
        <v>113</v>
      </c>
      <c r="B14" s="144" t="s">
        <v>52</v>
      </c>
      <c r="C14" s="155">
        <v>53756</v>
      </c>
      <c r="D14" s="30"/>
      <c r="E14" s="156">
        <v>6582</v>
      </c>
      <c r="F14" s="30"/>
      <c r="G14" s="169">
        <f t="shared" si="0"/>
        <v>12.244214599300543</v>
      </c>
    </row>
    <row r="15" spans="1:7" ht="14.25" customHeight="1" thickBot="1">
      <c r="A15" s="84">
        <v>111</v>
      </c>
      <c r="B15" s="145" t="s">
        <v>119</v>
      </c>
      <c r="C15" s="155">
        <v>100</v>
      </c>
      <c r="D15" s="64"/>
      <c r="E15" s="130">
        <v>0</v>
      </c>
      <c r="F15" s="64"/>
      <c r="G15" s="171">
        <f t="shared" si="0"/>
        <v>0</v>
      </c>
    </row>
    <row r="16" spans="1:7" ht="15" customHeight="1" thickBot="1">
      <c r="A16" s="85">
        <v>200</v>
      </c>
      <c r="B16" s="146" t="s">
        <v>114</v>
      </c>
      <c r="C16" s="166">
        <f>C17</f>
        <v>908</v>
      </c>
      <c r="D16" s="197">
        <f>D17</f>
        <v>0</v>
      </c>
      <c r="E16" s="166">
        <f>E17</f>
        <v>505</v>
      </c>
      <c r="F16" s="133"/>
      <c r="G16" s="166">
        <f t="shared" si="0"/>
        <v>55.61674008810573</v>
      </c>
    </row>
    <row r="17" spans="1:7" ht="15" customHeight="1" thickBot="1">
      <c r="A17" s="85">
        <v>203</v>
      </c>
      <c r="B17" s="146" t="s">
        <v>115</v>
      </c>
      <c r="C17" s="155">
        <v>908</v>
      </c>
      <c r="D17" s="133"/>
      <c r="E17" s="156">
        <v>505</v>
      </c>
      <c r="F17" s="133"/>
      <c r="G17" s="166">
        <f>E17/C17*100</f>
        <v>55.61674008810573</v>
      </c>
    </row>
    <row r="18" spans="1:7" ht="23.25" customHeight="1" thickBot="1">
      <c r="A18" s="86">
        <v>300</v>
      </c>
      <c r="B18" s="147" t="s">
        <v>53</v>
      </c>
      <c r="C18" s="218">
        <f>SUM(C19:C21)</f>
        <v>9403</v>
      </c>
      <c r="D18" s="189"/>
      <c r="E18" s="218">
        <f>SUM(E19:E21)</f>
        <v>5071</v>
      </c>
      <c r="F18" s="133"/>
      <c r="G18" s="166">
        <f t="shared" si="0"/>
        <v>53.929596937147714</v>
      </c>
    </row>
    <row r="19" spans="1:7" ht="18" customHeight="1">
      <c r="A19" s="87">
        <v>309</v>
      </c>
      <c r="B19" s="140" t="s">
        <v>132</v>
      </c>
      <c r="C19" s="155">
        <v>434</v>
      </c>
      <c r="D19" s="134"/>
      <c r="E19" s="156">
        <v>217</v>
      </c>
      <c r="F19" s="134"/>
      <c r="G19" s="172">
        <f t="shared" si="0"/>
        <v>50</v>
      </c>
    </row>
    <row r="20" spans="1:8" ht="42" customHeight="1">
      <c r="A20" s="81">
        <v>310</v>
      </c>
      <c r="B20" s="140" t="s">
        <v>133</v>
      </c>
      <c r="C20" s="155">
        <v>8539</v>
      </c>
      <c r="D20" s="186"/>
      <c r="E20" s="156">
        <v>4434</v>
      </c>
      <c r="F20" s="30"/>
      <c r="G20" s="169">
        <f t="shared" si="0"/>
        <v>51.926455088417846</v>
      </c>
      <c r="H20" s="16"/>
    </row>
    <row r="21" spans="1:8" ht="24" customHeight="1" thickBot="1">
      <c r="A21" s="84">
        <v>314</v>
      </c>
      <c r="B21" s="148" t="s">
        <v>100</v>
      </c>
      <c r="C21" s="157">
        <v>430</v>
      </c>
      <c r="D21" s="64"/>
      <c r="E21" s="135">
        <v>420</v>
      </c>
      <c r="F21" s="64"/>
      <c r="G21" s="170">
        <f t="shared" si="0"/>
        <v>97.67441860465115</v>
      </c>
      <c r="H21" s="16"/>
    </row>
    <row r="22" spans="1:8" ht="17.25" customHeight="1" thickBot="1">
      <c r="A22" s="86">
        <v>400</v>
      </c>
      <c r="B22" s="149" t="s">
        <v>54</v>
      </c>
      <c r="C22" s="219">
        <f>SUM(C23:C29)</f>
        <v>66955</v>
      </c>
      <c r="D22" s="189"/>
      <c r="E22" s="132">
        <f>SUM(E23:E29)</f>
        <v>14832</v>
      </c>
      <c r="F22" s="133"/>
      <c r="G22" s="166">
        <f t="shared" si="0"/>
        <v>22.15219177059219</v>
      </c>
      <c r="H22" s="16"/>
    </row>
    <row r="23" spans="1:8" ht="15" customHeight="1">
      <c r="A23" s="88">
        <v>405</v>
      </c>
      <c r="B23" s="89" t="s">
        <v>55</v>
      </c>
      <c r="C23" s="158">
        <v>556</v>
      </c>
      <c r="D23" s="190"/>
      <c r="E23" s="136">
        <v>0</v>
      </c>
      <c r="F23" s="134"/>
      <c r="G23" s="172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74">
        <v>1849</v>
      </c>
      <c r="D24" s="190"/>
      <c r="E24" s="156">
        <v>529</v>
      </c>
      <c r="F24" s="134"/>
      <c r="G24" s="169">
        <f t="shared" si="0"/>
        <v>28.61005949161709</v>
      </c>
    </row>
    <row r="25" spans="1:7" ht="12" customHeight="1">
      <c r="A25" s="88">
        <v>407</v>
      </c>
      <c r="B25" s="90" t="s">
        <v>57</v>
      </c>
      <c r="C25" s="155">
        <v>201</v>
      </c>
      <c r="D25" s="190"/>
      <c r="E25" s="136">
        <v>4</v>
      </c>
      <c r="F25" s="134"/>
      <c r="G25" s="169">
        <v>0</v>
      </c>
    </row>
    <row r="26" spans="1:7" ht="12.75" customHeight="1">
      <c r="A26" s="91">
        <v>408</v>
      </c>
      <c r="B26" s="92" t="s">
        <v>58</v>
      </c>
      <c r="C26" s="155">
        <v>2000</v>
      </c>
      <c r="D26" s="188"/>
      <c r="E26" s="169">
        <v>1002</v>
      </c>
      <c r="F26" s="64"/>
      <c r="G26" s="169">
        <f t="shared" si="0"/>
        <v>50.1</v>
      </c>
    </row>
    <row r="27" spans="1:8" ht="12" customHeight="1">
      <c r="A27" s="93">
        <v>409</v>
      </c>
      <c r="B27" s="54" t="s">
        <v>101</v>
      </c>
      <c r="C27" s="155">
        <v>60764</v>
      </c>
      <c r="D27" s="195"/>
      <c r="E27" s="156">
        <v>12386</v>
      </c>
      <c r="F27" s="137"/>
      <c r="G27" s="169">
        <f t="shared" si="0"/>
        <v>20.383779869659666</v>
      </c>
      <c r="H27" s="53"/>
    </row>
    <row r="28" spans="1:8" ht="12" customHeight="1">
      <c r="A28" s="93">
        <v>410</v>
      </c>
      <c r="B28" s="54" t="s">
        <v>102</v>
      </c>
      <c r="C28" s="155">
        <v>570</v>
      </c>
      <c r="D28" s="195"/>
      <c r="E28" s="137">
        <v>319</v>
      </c>
      <c r="F28" s="137"/>
      <c r="G28" s="169">
        <f t="shared" si="0"/>
        <v>55.96491228070175</v>
      </c>
      <c r="H28" s="53"/>
    </row>
    <row r="29" spans="1:7" ht="15.75" customHeight="1" thickBot="1">
      <c r="A29" s="91">
        <v>412</v>
      </c>
      <c r="B29" s="94" t="s">
        <v>59</v>
      </c>
      <c r="C29" s="155">
        <v>1015</v>
      </c>
      <c r="D29" s="188"/>
      <c r="E29" s="156">
        <v>592</v>
      </c>
      <c r="F29" s="64"/>
      <c r="G29" s="170">
        <f t="shared" si="0"/>
        <v>58.32512315270936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112627</v>
      </c>
      <c r="D30" s="189"/>
      <c r="E30" s="225">
        <f>SUM(E31:E34)</f>
        <v>32234</v>
      </c>
      <c r="F30" s="133"/>
      <c r="G30" s="166">
        <f t="shared" si="0"/>
        <v>28.620135491489606</v>
      </c>
    </row>
    <row r="31" spans="1:7" ht="15" customHeight="1">
      <c r="A31" s="5">
        <v>501</v>
      </c>
      <c r="B31" s="97" t="s">
        <v>61</v>
      </c>
      <c r="C31" s="155">
        <v>1096</v>
      </c>
      <c r="D31" s="190"/>
      <c r="E31" s="156">
        <v>564</v>
      </c>
      <c r="F31" s="134"/>
      <c r="G31" s="172">
        <f t="shared" si="0"/>
        <v>51.45985401459854</v>
      </c>
    </row>
    <row r="32" spans="1:7" ht="14.25" customHeight="1">
      <c r="A32" s="6">
        <v>502</v>
      </c>
      <c r="B32" s="98" t="s">
        <v>62</v>
      </c>
      <c r="C32" s="155">
        <v>89671</v>
      </c>
      <c r="D32" s="186"/>
      <c r="E32" s="169">
        <v>26447</v>
      </c>
      <c r="F32" s="30"/>
      <c r="G32" s="169">
        <f t="shared" si="0"/>
        <v>29.493370208874666</v>
      </c>
    </row>
    <row r="33" spans="1:7" ht="15" customHeight="1">
      <c r="A33" s="7">
        <v>503</v>
      </c>
      <c r="B33" s="99" t="s">
        <v>63</v>
      </c>
      <c r="C33" s="155">
        <v>21343</v>
      </c>
      <c r="D33" s="187"/>
      <c r="E33" s="156">
        <v>4908</v>
      </c>
      <c r="F33" s="33"/>
      <c r="G33" s="169">
        <f t="shared" si="0"/>
        <v>22.995830014524667</v>
      </c>
    </row>
    <row r="34" spans="1:7" ht="14.25" customHeight="1" thickBot="1">
      <c r="A34" s="7">
        <v>505</v>
      </c>
      <c r="B34" s="99" t="s">
        <v>64</v>
      </c>
      <c r="C34" s="159">
        <v>517</v>
      </c>
      <c r="D34" s="187"/>
      <c r="E34" s="131">
        <v>315</v>
      </c>
      <c r="F34" s="33"/>
      <c r="G34" s="169">
        <f t="shared" si="0"/>
        <v>60.928433268858804</v>
      </c>
    </row>
    <row r="35" spans="1:7" s="2" customFormat="1" ht="16.5" customHeight="1" thickBot="1">
      <c r="A35" s="95">
        <v>600</v>
      </c>
      <c r="B35" s="96" t="s">
        <v>65</v>
      </c>
      <c r="C35" s="160">
        <v>1355</v>
      </c>
      <c r="D35" s="133"/>
      <c r="E35" s="132">
        <v>600</v>
      </c>
      <c r="F35" s="133"/>
      <c r="G35" s="166">
        <f t="shared" si="0"/>
        <v>44.28044280442804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400004</v>
      </c>
      <c r="D36" s="185"/>
      <c r="E36" s="224">
        <f>SUM(E37:E41)</f>
        <v>234463</v>
      </c>
      <c r="F36" s="165"/>
      <c r="G36" s="166">
        <f t="shared" si="0"/>
        <v>58.61516384836152</v>
      </c>
    </row>
    <row r="37" spans="1:7" s="2" customFormat="1" ht="17.25" customHeight="1">
      <c r="A37" s="5">
        <v>701</v>
      </c>
      <c r="B37" s="97" t="s">
        <v>67</v>
      </c>
      <c r="C37" s="155">
        <v>118660</v>
      </c>
      <c r="D37" s="190"/>
      <c r="E37" s="161">
        <v>72664</v>
      </c>
      <c r="F37" s="134"/>
      <c r="G37" s="172">
        <f t="shared" si="0"/>
        <v>61.237148154390695</v>
      </c>
    </row>
    <row r="38" spans="1:7" s="2" customFormat="1" ht="17.25" customHeight="1">
      <c r="A38" s="6">
        <v>702</v>
      </c>
      <c r="B38" s="98" t="s">
        <v>68</v>
      </c>
      <c r="C38" s="155">
        <v>189581</v>
      </c>
      <c r="D38" s="186"/>
      <c r="E38" s="161">
        <v>114005</v>
      </c>
      <c r="F38" s="30"/>
      <c r="G38" s="169">
        <f t="shared" si="0"/>
        <v>60.13524562060544</v>
      </c>
    </row>
    <row r="39" spans="1:7" s="2" customFormat="1" ht="15" customHeight="1">
      <c r="A39" s="6">
        <v>703</v>
      </c>
      <c r="B39" s="98" t="s">
        <v>130</v>
      </c>
      <c r="C39" s="174">
        <v>51807</v>
      </c>
      <c r="D39" s="186"/>
      <c r="E39" s="161">
        <v>29808</v>
      </c>
      <c r="F39" s="30"/>
      <c r="G39" s="169">
        <f t="shared" si="0"/>
        <v>57.536626324627946</v>
      </c>
    </row>
    <row r="40" spans="1:7" s="2" customFormat="1" ht="14.25" customHeight="1">
      <c r="A40" s="6">
        <v>707</v>
      </c>
      <c r="B40" s="102" t="s">
        <v>69</v>
      </c>
      <c r="C40" s="156">
        <v>14819</v>
      </c>
      <c r="D40" s="186"/>
      <c r="E40" s="138">
        <v>13004</v>
      </c>
      <c r="F40" s="30"/>
      <c r="G40" s="169">
        <f t="shared" si="0"/>
        <v>87.75221000067481</v>
      </c>
    </row>
    <row r="41" spans="1:7" s="2" customFormat="1" ht="15" customHeight="1" thickBot="1">
      <c r="A41" s="7">
        <v>709</v>
      </c>
      <c r="B41" s="103" t="s">
        <v>70</v>
      </c>
      <c r="C41" s="156">
        <v>25137</v>
      </c>
      <c r="D41" s="33"/>
      <c r="E41" s="174">
        <v>4982</v>
      </c>
      <c r="F41" s="33"/>
      <c r="G41" s="170">
        <f t="shared" si="0"/>
        <v>19.819389744201775</v>
      </c>
    </row>
    <row r="42" spans="1:7" s="2" customFormat="1" ht="13.5" customHeight="1" thickBot="1">
      <c r="A42" s="104">
        <v>800</v>
      </c>
      <c r="B42" s="105" t="s">
        <v>71</v>
      </c>
      <c r="C42" s="219">
        <f>SUM(C43:C44)</f>
        <v>59219</v>
      </c>
      <c r="D42" s="189">
        <f>SUM(D43:D44)</f>
        <v>0</v>
      </c>
      <c r="E42" s="132">
        <f>SUM(E43:E44)</f>
        <v>36162</v>
      </c>
      <c r="F42" s="133"/>
      <c r="G42" s="166">
        <f t="shared" si="0"/>
        <v>61.064860939901045</v>
      </c>
    </row>
    <row r="43" spans="1:7" s="2" customFormat="1" ht="14.25" customHeight="1">
      <c r="A43" s="5">
        <v>801</v>
      </c>
      <c r="B43" s="97" t="s">
        <v>72</v>
      </c>
      <c r="C43" s="156">
        <v>56232</v>
      </c>
      <c r="D43" s="190"/>
      <c r="E43" s="161">
        <v>34496</v>
      </c>
      <c r="F43" s="134"/>
      <c r="G43" s="172">
        <f t="shared" si="0"/>
        <v>61.34585289514867</v>
      </c>
    </row>
    <row r="44" spans="1:7" s="2" customFormat="1" ht="15" customHeight="1" thickBot="1">
      <c r="A44" s="7">
        <v>804</v>
      </c>
      <c r="B44" s="99" t="s">
        <v>73</v>
      </c>
      <c r="C44" s="156">
        <v>2987</v>
      </c>
      <c r="D44" s="187"/>
      <c r="E44" s="161">
        <v>1666</v>
      </c>
      <c r="F44" s="33"/>
      <c r="G44" s="170">
        <f t="shared" si="0"/>
        <v>55.77502510880482</v>
      </c>
    </row>
    <row r="45" spans="1:7" s="2" customFormat="1" ht="17.25" customHeight="1" thickBot="1">
      <c r="A45" s="106">
        <v>1000</v>
      </c>
      <c r="B45" s="105" t="s">
        <v>75</v>
      </c>
      <c r="C45" s="219">
        <f>SUM(C47:C49)</f>
        <v>32195</v>
      </c>
      <c r="D45" s="189"/>
      <c r="E45" s="132">
        <f>SUM(E47:E49)</f>
        <v>21144</v>
      </c>
      <c r="F45" s="133"/>
      <c r="G45" s="166">
        <f t="shared" si="0"/>
        <v>65.67479422270539</v>
      </c>
    </row>
    <row r="46" spans="1:7" s="2" customFormat="1" ht="13.5" customHeight="1">
      <c r="A46" s="107">
        <v>1002</v>
      </c>
      <c r="B46" s="108" t="s">
        <v>103</v>
      </c>
      <c r="C46" s="220">
        <v>0</v>
      </c>
      <c r="D46" s="190"/>
      <c r="E46" s="136">
        <v>0</v>
      </c>
      <c r="F46" s="134"/>
      <c r="G46" s="172">
        <v>0</v>
      </c>
    </row>
    <row r="47" spans="1:7" s="3" customFormat="1" ht="12" customHeight="1">
      <c r="A47" s="109">
        <v>1003</v>
      </c>
      <c r="B47" s="102" t="s">
        <v>76</v>
      </c>
      <c r="C47" s="156">
        <v>27455</v>
      </c>
      <c r="D47" s="196"/>
      <c r="E47" s="161">
        <v>17955</v>
      </c>
      <c r="F47" s="42"/>
      <c r="G47" s="169">
        <f t="shared" si="0"/>
        <v>65.39792387543253</v>
      </c>
    </row>
    <row r="48" spans="1:7" s="3" customFormat="1" ht="13.5" customHeight="1">
      <c r="A48" s="175">
        <v>1004</v>
      </c>
      <c r="B48" s="103" t="s">
        <v>134</v>
      </c>
      <c r="C48" s="156">
        <v>2562</v>
      </c>
      <c r="D48" s="191"/>
      <c r="E48" s="161">
        <v>2099</v>
      </c>
      <c r="F48" s="176"/>
      <c r="G48" s="169">
        <f t="shared" si="0"/>
        <v>81.92818110850898</v>
      </c>
    </row>
    <row r="49" spans="1:7" s="2" customFormat="1" ht="13.5" customHeight="1" thickBot="1">
      <c r="A49" s="110">
        <v>1006</v>
      </c>
      <c r="B49" s="111" t="s">
        <v>77</v>
      </c>
      <c r="C49" s="156">
        <v>2178</v>
      </c>
      <c r="D49" s="192"/>
      <c r="E49" s="161">
        <v>1090</v>
      </c>
      <c r="F49" s="162"/>
      <c r="G49" s="169">
        <f t="shared" si="0"/>
        <v>50.04591368227732</v>
      </c>
    </row>
    <row r="50" spans="1:7" ht="13.5" customHeight="1" hidden="1">
      <c r="A50" s="112">
        <v>1101</v>
      </c>
      <c r="B50" s="113" t="s">
        <v>78</v>
      </c>
      <c r="C50" s="221"/>
      <c r="D50" s="193"/>
      <c r="E50" s="226"/>
      <c r="F50" s="180"/>
      <c r="G50" s="169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222"/>
      <c r="D51" s="186"/>
      <c r="E51" s="138"/>
      <c r="F51" s="30"/>
      <c r="G51" s="169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222"/>
      <c r="D52" s="186"/>
      <c r="E52" s="138"/>
      <c r="F52" s="30"/>
      <c r="G52" s="169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223"/>
      <c r="D53" s="188"/>
      <c r="E53" s="135"/>
      <c r="F53" s="64"/>
      <c r="G53" s="170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219">
        <f>SUM(C55:C56)</f>
        <v>12365</v>
      </c>
      <c r="D54" s="189"/>
      <c r="E54" s="218">
        <f>SUM(E55:E56)</f>
        <v>7038</v>
      </c>
      <c r="F54" s="181"/>
      <c r="G54" s="166">
        <f t="shared" si="0"/>
        <v>56.918722199757376</v>
      </c>
    </row>
    <row r="55" spans="1:7" ht="13.5" customHeight="1">
      <c r="A55" s="115">
        <v>1102</v>
      </c>
      <c r="B55" s="113" t="s">
        <v>104</v>
      </c>
      <c r="C55" s="163">
        <v>9731</v>
      </c>
      <c r="D55" s="186"/>
      <c r="E55" s="161">
        <v>5555</v>
      </c>
      <c r="F55" s="137"/>
      <c r="G55" s="169">
        <f t="shared" si="0"/>
        <v>57.085602712979146</v>
      </c>
    </row>
    <row r="56" spans="1:7" ht="13.5" customHeight="1">
      <c r="A56" s="115">
        <v>1105</v>
      </c>
      <c r="B56" s="150" t="s">
        <v>120</v>
      </c>
      <c r="C56" s="163">
        <v>2634</v>
      </c>
      <c r="D56" s="186"/>
      <c r="E56" s="161">
        <v>1483</v>
      </c>
      <c r="F56" s="137"/>
      <c r="G56" s="169">
        <f t="shared" si="0"/>
        <v>56.30220197418375</v>
      </c>
    </row>
    <row r="57" spans="1:7" ht="13.5" customHeight="1">
      <c r="A57" s="116">
        <v>1200</v>
      </c>
      <c r="B57" s="151" t="s">
        <v>105</v>
      </c>
      <c r="C57" s="163">
        <v>2353</v>
      </c>
      <c r="D57" s="186"/>
      <c r="E57" s="161">
        <v>1371</v>
      </c>
      <c r="F57" s="137"/>
      <c r="G57" s="169">
        <f t="shared" si="0"/>
        <v>58.26604334891628</v>
      </c>
    </row>
    <row r="58" spans="1:7" ht="13.5" customHeight="1" thickBot="1">
      <c r="A58" s="117">
        <v>1300</v>
      </c>
      <c r="B58" s="152" t="s">
        <v>51</v>
      </c>
      <c r="C58" s="163">
        <v>474</v>
      </c>
      <c r="D58" s="187"/>
      <c r="E58" s="164">
        <v>1</v>
      </c>
      <c r="F58" s="173"/>
      <c r="G58" s="170">
        <f t="shared" si="0"/>
        <v>0.21097046413502107</v>
      </c>
    </row>
    <row r="59" spans="1:7" ht="16.5" customHeight="1" thickBot="1">
      <c r="A59" s="4"/>
      <c r="B59" s="8" t="s">
        <v>106</v>
      </c>
      <c r="C59" s="182">
        <f>C58+C57+C54+C45+C42+C36+C35+C30+C22+C18+C16+C7</f>
        <v>808404</v>
      </c>
      <c r="D59" s="194"/>
      <c r="E59" s="227">
        <f>E58+E57+E54+E45+E42+E36+E35+E30+E22+E18+E16+E7</f>
        <v>385299</v>
      </c>
      <c r="F59" s="181"/>
      <c r="G59" s="166">
        <f t="shared" si="0"/>
        <v>47.66168895750145</v>
      </c>
    </row>
    <row r="60" ht="9.75" customHeight="1"/>
    <row r="61" spans="1:2" ht="14.25" customHeight="1">
      <c r="A61" s="209" t="s">
        <v>113</v>
      </c>
      <c r="B61" s="209"/>
    </row>
    <row r="62" spans="1:2" ht="12.75">
      <c r="A62" s="209"/>
      <c r="B62" s="209"/>
    </row>
    <row r="63" spans="1:7" ht="14.25">
      <c r="A63" s="209"/>
      <c r="B63" s="209"/>
      <c r="E63" s="210" t="s">
        <v>123</v>
      </c>
      <c r="F63" s="210"/>
      <c r="G63" s="210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2022-08-08T03:41:23Z</dcterms:modified>
  <cp:category/>
  <cp:version/>
  <cp:contentType/>
  <cp:contentStatus/>
</cp:coreProperties>
</file>