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67" windowHeight="12334" activeTab="0"/>
  </bookViews>
  <sheets>
    <sheet name="Лист1" sheetId="1" r:id="rId1"/>
  </sheets>
  <definedNames>
    <definedName name="_xlnm.Print_Area" localSheetId="0">'Лист1'!$A$1:$O$24</definedName>
  </definedNames>
  <calcPr fullCalcOnLoad="1"/>
</workbook>
</file>

<file path=xl/sharedStrings.xml><?xml version="1.0" encoding="utf-8"?>
<sst xmlns="http://schemas.openxmlformats.org/spreadsheetml/2006/main" count="43" uniqueCount="33">
  <si>
    <t>Вид услуги</t>
  </si>
  <si>
    <t>Размер платы за 1 кв.м. общей площади в месяц, руб.</t>
  </si>
  <si>
    <t>При наличии всех видов благоустройства</t>
  </si>
  <si>
    <t>При отсутствии одного вида благоустройства (ГВС)</t>
  </si>
  <si>
    <t>При отсутствии двух видов благоустройства</t>
  </si>
  <si>
    <t>При отсутствии трех видов благоустройства</t>
  </si>
  <si>
    <t>При отсуствии четырех видов благоустройства</t>
  </si>
  <si>
    <t>При отсутствии пяти видов благоустройства</t>
  </si>
  <si>
    <t>Без НДС</t>
  </si>
  <si>
    <t>С НДС</t>
  </si>
  <si>
    <t>Плата граждан за содержание и ремонт жилого помещения в многоквартирном доме, в том числе:</t>
  </si>
  <si>
    <t>содержание и текущий ремонт конструктивных элементов жилых зданий</t>
  </si>
  <si>
    <t>содержание и текущий ремонт внутридомового инженерного оборудования</t>
  </si>
  <si>
    <t>благоустройство и обеспечение санитарного состояния жилых зданий и придомовых территорий</t>
  </si>
  <si>
    <t>расходы на управление</t>
  </si>
  <si>
    <t>услуги по информационно-расчетному обслуживанию</t>
  </si>
  <si>
    <t>2.</t>
  </si>
  <si>
    <t>3.</t>
  </si>
  <si>
    <t>Плата граждан за пользование жилым помещением (плата за наем), в том числе:</t>
  </si>
  <si>
    <t>отдельная квартира</t>
  </si>
  <si>
    <t>отдельная квартира, в жилфонде, в котором первые этажи и подвальные помещения в многоквартирном доме, согласно проектно-сметной документации принадлежат предпринимателям</t>
  </si>
  <si>
    <t>коммунальная квартира, комната (ы) в жилом доме с коридорной или секционной системой проживания</t>
  </si>
  <si>
    <t>иные  помещения, находящиеся в муниципальном жилом фонде</t>
  </si>
  <si>
    <t>4.</t>
  </si>
  <si>
    <t>Техническое обслуживание ВДГО</t>
  </si>
  <si>
    <t>5.</t>
  </si>
  <si>
    <t>Плата за холодную, горячую воду, электрическую энергию, тепловую энергию, потреблямые при содержании общего имущества в многоквартирном доме, а также за отведение сточных вод в целях содержания общего имущества в многоквртирном доме</t>
  </si>
  <si>
    <t>Приложение</t>
  </si>
  <si>
    <t>Содержание мест накопления твердых коммунальных отходов (контейнерные площадки), руб./чел. 14,65 (без НДС)</t>
  </si>
  <si>
    <t>№ 
п/п</t>
  </si>
  <si>
    <t>Размер платы граждан за содержание и ремонт жилого помещения, размер платы за пользование жилым 
помещением (плата за наем) для нанимателей жилых помещений по договорам социального найма 
и договорам найма жилых помещений государственного и муниципального жилищного фонда
и собственников жилых помещений, выбравших способ управления многоквартирным домом
и не принявших решение об установлении размера платы за содержание и ремонт жилого 
помещения на их общем собрании, на территории городского округа Нижняя Салда</t>
  </si>
  <si>
    <t>Расчет для каждого лицевого счета, исходя из жилой площади, площади общего имущеаства 
МКД и нормативов, утвержденных постановлением РЭК Свердловской области</t>
  </si>
  <si>
    <t>к постановлению администрации городского округа Нижняя Салда                   от 04.03.2022 № 207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</si>
</sst>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/>
    </xf>
    <xf numFmtId="0" fontId="36" fillId="0" borderId="0" xfId="0" applyFont="1" applyAlignment="1">
      <alignment/>
    </xf>
    <xf numFmtId="2" fontId="3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2" max="2" width="6.00390625" style="13" customWidth="1"/>
    <col min="3" max="3" width="36.8515625" style="0" customWidth="1"/>
  </cols>
  <sheetData>
    <row r="2" spans="12:15" ht="19.5" customHeight="1">
      <c r="L2" s="16" t="s">
        <v>27</v>
      </c>
      <c r="M2" s="17"/>
      <c r="N2" s="17"/>
      <c r="O2" s="17"/>
    </row>
    <row r="3" spans="12:15" ht="72" customHeight="1">
      <c r="L3" s="16" t="s">
        <v>32</v>
      </c>
      <c r="M3" s="17"/>
      <c r="N3" s="17"/>
      <c r="O3" s="17"/>
    </row>
    <row r="5" spans="2:15" ht="128.25" customHeight="1">
      <c r="B5" s="30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7" spans="2:15" ht="15">
      <c r="B7" s="31" t="s">
        <v>29</v>
      </c>
      <c r="C7" s="31" t="s">
        <v>0</v>
      </c>
      <c r="D7" s="32" t="s">
        <v>1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63.75" customHeight="1">
      <c r="B8" s="32"/>
      <c r="C8" s="31"/>
      <c r="D8" s="31" t="s">
        <v>2</v>
      </c>
      <c r="E8" s="31"/>
      <c r="F8" s="31" t="s">
        <v>3</v>
      </c>
      <c r="G8" s="31"/>
      <c r="H8" s="31" t="s">
        <v>4</v>
      </c>
      <c r="I8" s="31"/>
      <c r="J8" s="31" t="s">
        <v>5</v>
      </c>
      <c r="K8" s="31"/>
      <c r="L8" s="31" t="s">
        <v>6</v>
      </c>
      <c r="M8" s="31"/>
      <c r="N8" s="31" t="s">
        <v>7</v>
      </c>
      <c r="O8" s="31"/>
    </row>
    <row r="9" spans="2:19" ht="28.5" customHeight="1">
      <c r="B9" s="32"/>
      <c r="C9" s="31"/>
      <c r="D9" s="1" t="s">
        <v>8</v>
      </c>
      <c r="E9" s="1" t="s">
        <v>9</v>
      </c>
      <c r="F9" s="1" t="s">
        <v>8</v>
      </c>
      <c r="G9" s="1" t="s">
        <v>9</v>
      </c>
      <c r="H9" s="1" t="s">
        <v>8</v>
      </c>
      <c r="I9" s="1" t="s">
        <v>9</v>
      </c>
      <c r="J9" s="1" t="s">
        <v>8</v>
      </c>
      <c r="K9" s="1" t="s">
        <v>9</v>
      </c>
      <c r="L9" s="1" t="s">
        <v>8</v>
      </c>
      <c r="M9" s="1" t="s">
        <v>9</v>
      </c>
      <c r="N9" s="1" t="s">
        <v>8</v>
      </c>
      <c r="O9" s="1" t="s">
        <v>9</v>
      </c>
      <c r="S9">
        <f>8.39/100</f>
        <v>0.0839</v>
      </c>
    </row>
    <row r="10" spans="2:15" ht="15">
      <c r="B10" s="11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</row>
    <row r="11" spans="2:15" ht="46.5">
      <c r="B11" s="11">
        <v>1</v>
      </c>
      <c r="C11" s="3" t="s">
        <v>10</v>
      </c>
      <c r="D11" s="4">
        <f>2.54+5.97+2.88+1.77+1.04</f>
        <v>14.2</v>
      </c>
      <c r="E11" s="4">
        <f>3.05+7.16+3.46+2.12+1.25</f>
        <v>17.040000000000003</v>
      </c>
      <c r="F11" s="8">
        <f>2.54+5.71+2.88+1.77+1.04</f>
        <v>13.939999999999998</v>
      </c>
      <c r="G11" s="8">
        <f>3.05+6.85+3.46+2.12+1.25</f>
        <v>16.73</v>
      </c>
      <c r="H11" s="8">
        <f>2.54+5.3+2.88+1.77+1.04</f>
        <v>13.529999999999998</v>
      </c>
      <c r="I11" s="8">
        <f>3.05+6.36+3.46+2.12+1.25</f>
        <v>16.240000000000002</v>
      </c>
      <c r="J11" s="8">
        <f>2.54+4.61+2.88+1.77+1.04</f>
        <v>12.84</v>
      </c>
      <c r="K11" s="8">
        <f>3.05+5.53+3.46+2.12+1.25</f>
        <v>15.41</v>
      </c>
      <c r="L11" s="8">
        <f>2.54+3.4+2.88+1.77+1.04</f>
        <v>11.629999999999999</v>
      </c>
      <c r="M11" s="8">
        <f>3.05+4.08+3.46+2.12+1.25</f>
        <v>13.96</v>
      </c>
      <c r="N11" s="8">
        <f>2.54+3+2.88+1.77+1.04</f>
        <v>11.23</v>
      </c>
      <c r="O11" s="8">
        <f>3.05+3.6+3.46+2.12+1.25</f>
        <v>13.48</v>
      </c>
    </row>
    <row r="12" spans="2:20" ht="30.75" customHeight="1">
      <c r="B12" s="14"/>
      <c r="C12" s="5" t="s">
        <v>11</v>
      </c>
      <c r="D12" s="4">
        <f>2.34*$S9+2.34</f>
        <v>2.536326</v>
      </c>
      <c r="E12" s="4">
        <f>2.81*S9+2.81</f>
        <v>3.045759</v>
      </c>
      <c r="F12" s="4">
        <f>2.34*S9+2.34</f>
        <v>2.536326</v>
      </c>
      <c r="G12" s="4">
        <f>2.81*S9+2.81</f>
        <v>3.045759</v>
      </c>
      <c r="H12" s="4">
        <f>2.34*S9+2.34</f>
        <v>2.536326</v>
      </c>
      <c r="I12" s="4">
        <f>2.81*S9+2.81</f>
        <v>3.045759</v>
      </c>
      <c r="J12" s="4">
        <f>2.34*S9+2.34</f>
        <v>2.536326</v>
      </c>
      <c r="K12" s="4">
        <f>2.81*S9+2.81</f>
        <v>3.045759</v>
      </c>
      <c r="L12" s="4">
        <f>2.34*S9+2.34</f>
        <v>2.536326</v>
      </c>
      <c r="M12" s="4">
        <f>2.81*S9+2.81</f>
        <v>3.045759</v>
      </c>
      <c r="N12" s="4">
        <f>2.34*S9+2.34</f>
        <v>2.536326</v>
      </c>
      <c r="O12" s="4">
        <f>2.81*S9+2.81</f>
        <v>3.045759</v>
      </c>
      <c r="T12" s="12"/>
    </row>
    <row r="13" spans="2:15" ht="46.5">
      <c r="B13" s="14"/>
      <c r="C13" s="5" t="s">
        <v>12</v>
      </c>
      <c r="D13" s="4">
        <f>5.51*S9+5.51</f>
        <v>5.972289</v>
      </c>
      <c r="E13" s="4">
        <f>6.62*$S9+6.62-0.02</f>
        <v>7.155418000000001</v>
      </c>
      <c r="F13" s="4">
        <f>5.27*S9+5.27</f>
        <v>5.712153</v>
      </c>
      <c r="G13" s="4">
        <f>6.33*$S9+6.33-0.01</f>
        <v>6.851087000000001</v>
      </c>
      <c r="H13" s="4">
        <f>4.89*S9+4.89</f>
        <v>5.3002709999999995</v>
      </c>
      <c r="I13" s="4">
        <f>5.87*S9+5.87</f>
        <v>6.362493</v>
      </c>
      <c r="J13" s="4">
        <f>4.25*S9+4.25</f>
        <v>4.606575</v>
      </c>
      <c r="K13" s="4">
        <f>5.11*S9+5.11-0.01</f>
        <v>5.528729</v>
      </c>
      <c r="L13" s="4">
        <f>3.14*S9+3.14</f>
        <v>3.403446</v>
      </c>
      <c r="M13" s="4">
        <f>3.78*S9+3.78-0.02</f>
        <v>4.077142</v>
      </c>
      <c r="N13" s="4">
        <f>2.77*S9+2.77</f>
        <v>3.002403</v>
      </c>
      <c r="O13" s="4">
        <f>3.34*S9+3.34-0.02</f>
        <v>3.6002259999999997</v>
      </c>
    </row>
    <row r="14" spans="2:15" ht="46.5">
      <c r="B14" s="14"/>
      <c r="C14" s="5" t="s">
        <v>13</v>
      </c>
      <c r="D14" s="4">
        <f>2.66*$S9+2.66</f>
        <v>2.8831740000000003</v>
      </c>
      <c r="E14" s="4">
        <f>3.18*$S9+3.18+0.01</f>
        <v>3.456802</v>
      </c>
      <c r="F14" s="4">
        <f>2.66*$S9+2.66</f>
        <v>2.8831740000000003</v>
      </c>
      <c r="G14" s="4">
        <f>3.18*$S9+3.18+0.01</f>
        <v>3.456802</v>
      </c>
      <c r="H14" s="4">
        <f>2.66*$S9+2.66</f>
        <v>2.8831740000000003</v>
      </c>
      <c r="I14" s="4">
        <f>3.18*$S9+3.18+0.01</f>
        <v>3.456802</v>
      </c>
      <c r="J14" s="4">
        <f>2.66*$S9+2.66</f>
        <v>2.8831740000000003</v>
      </c>
      <c r="K14" s="4">
        <f>3.18*$S9+3.18+0.01</f>
        <v>3.456802</v>
      </c>
      <c r="L14" s="4">
        <f>2.66*$S9+2.66</f>
        <v>2.8831740000000003</v>
      </c>
      <c r="M14" s="4">
        <f>3.18*$S9+3.18+0.01</f>
        <v>3.456802</v>
      </c>
      <c r="N14" s="4">
        <f>2.66*$S9+2.66</f>
        <v>2.8831740000000003</v>
      </c>
      <c r="O14" s="4">
        <f>3.18*$S9+3.18+0.01</f>
        <v>3.456802</v>
      </c>
    </row>
    <row r="15" spans="2:15" ht="19.5" customHeight="1">
      <c r="B15" s="14"/>
      <c r="C15" s="5" t="s">
        <v>14</v>
      </c>
      <c r="D15" s="4">
        <f>1.63*$S9+1.63</f>
        <v>1.766757</v>
      </c>
      <c r="E15" s="4">
        <f>1.95*$S9+1.95+0.01</f>
        <v>2.1236049999999995</v>
      </c>
      <c r="F15" s="4">
        <f>1.63*$S9+1.63</f>
        <v>1.766757</v>
      </c>
      <c r="G15" s="4">
        <f>1.95*$S9+1.95+0.01</f>
        <v>2.1236049999999995</v>
      </c>
      <c r="H15" s="4">
        <f>1.63*$S9+1.63</f>
        <v>1.766757</v>
      </c>
      <c r="I15" s="4">
        <f>1.95*$S9+1.95+0.01</f>
        <v>2.1236049999999995</v>
      </c>
      <c r="J15" s="4">
        <f>1.63*$S9+1.63</f>
        <v>1.766757</v>
      </c>
      <c r="K15" s="4">
        <f>1.95*$S9+1.95+0.01</f>
        <v>2.1236049999999995</v>
      </c>
      <c r="L15" s="4">
        <f>1.63*$S9+1.63</f>
        <v>1.766757</v>
      </c>
      <c r="M15" s="4">
        <f>1.95*$S9+1.95+0.01</f>
        <v>2.1236049999999995</v>
      </c>
      <c r="N15" s="4">
        <f>1.63*$S9+1.63</f>
        <v>1.766757</v>
      </c>
      <c r="O15" s="4">
        <f>1.95*$S9+1.95+0.01</f>
        <v>2.1236049999999995</v>
      </c>
    </row>
    <row r="16" spans="2:15" ht="30.75">
      <c r="B16" s="14"/>
      <c r="C16" s="5" t="s">
        <v>15</v>
      </c>
      <c r="D16" s="4">
        <f>0.96*$S9+0.96</f>
        <v>1.040544</v>
      </c>
      <c r="E16" s="4">
        <f>1.16*$S9+1.16-0.01</f>
        <v>1.2473239999999999</v>
      </c>
      <c r="F16" s="4">
        <f>0.96*$S9+0.96</f>
        <v>1.040544</v>
      </c>
      <c r="G16" s="4">
        <f>1.16*$S9+1.16-0.01</f>
        <v>1.2473239999999999</v>
      </c>
      <c r="H16" s="4">
        <f>0.96*$S9+0.96</f>
        <v>1.040544</v>
      </c>
      <c r="I16" s="4">
        <f>1.16*$S9+1.16-0.01</f>
        <v>1.2473239999999999</v>
      </c>
      <c r="J16" s="4">
        <f>0.96*$S9+0.96</f>
        <v>1.040544</v>
      </c>
      <c r="K16" s="4">
        <f>1.16*$S9+1.16-0.01</f>
        <v>1.2473239999999999</v>
      </c>
      <c r="L16" s="4">
        <f>0.96*$S9+0.96</f>
        <v>1.040544</v>
      </c>
      <c r="M16" s="4">
        <f>1.16*$S9+1.16-0.01</f>
        <v>1.2473239999999999</v>
      </c>
      <c r="N16" s="4">
        <f>0.96*$S9+0.96</f>
        <v>1.040544</v>
      </c>
      <c r="O16" s="4">
        <f>1.16*$S9+1.16-0.01</f>
        <v>1.2473239999999999</v>
      </c>
    </row>
    <row r="17" spans="2:15" ht="15">
      <c r="B17" s="15" t="s">
        <v>16</v>
      </c>
      <c r="C17" s="24" t="s">
        <v>28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2:15" ht="15">
      <c r="B18" s="15" t="s">
        <v>17</v>
      </c>
      <c r="C18" s="27" t="s">
        <v>18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2:15" ht="19.5" customHeight="1">
      <c r="B19" s="14"/>
      <c r="C19" s="5" t="s">
        <v>19</v>
      </c>
      <c r="D19" s="18">
        <v>10.51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2:15" ht="93.75">
      <c r="B20" s="14"/>
      <c r="C20" s="5" t="s">
        <v>20</v>
      </c>
      <c r="D20" s="18">
        <v>10.51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2:15" ht="46.5">
      <c r="B21" s="14"/>
      <c r="C21" s="5" t="s">
        <v>21</v>
      </c>
      <c r="D21" s="18">
        <v>10.51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2:15" ht="30.75">
      <c r="B22" s="14"/>
      <c r="C22" s="5" t="s">
        <v>22</v>
      </c>
      <c r="D22" s="18">
        <v>10.51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2:16" ht="15">
      <c r="B23" s="15" t="s">
        <v>23</v>
      </c>
      <c r="C23" s="6" t="s">
        <v>24</v>
      </c>
      <c r="D23" s="9">
        <v>0.17</v>
      </c>
      <c r="E23" s="10">
        <v>0.21</v>
      </c>
      <c r="F23" s="9">
        <v>0.17</v>
      </c>
      <c r="G23" s="10">
        <v>0.21</v>
      </c>
      <c r="H23" s="9">
        <v>0.17</v>
      </c>
      <c r="I23" s="10">
        <v>0.21</v>
      </c>
      <c r="J23" s="9">
        <v>0.17</v>
      </c>
      <c r="K23" s="10">
        <v>0.21</v>
      </c>
      <c r="L23" s="9">
        <v>0.17</v>
      </c>
      <c r="M23" s="10">
        <v>0.21</v>
      </c>
      <c r="N23" s="9">
        <v>0.17</v>
      </c>
      <c r="O23" s="10">
        <v>0.21</v>
      </c>
      <c r="P23" s="7"/>
    </row>
    <row r="24" spans="2:15" ht="125.25">
      <c r="B24" s="15" t="s">
        <v>25</v>
      </c>
      <c r="C24" s="3" t="s">
        <v>26</v>
      </c>
      <c r="D24" s="21" t="s">
        <v>31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</sheetData>
  <sheetProtection/>
  <mergeCells count="19">
    <mergeCell ref="J8:K8"/>
    <mergeCell ref="L8:M8"/>
    <mergeCell ref="N8:O8"/>
    <mergeCell ref="L2:O2"/>
    <mergeCell ref="L3:O3"/>
    <mergeCell ref="D21:O21"/>
    <mergeCell ref="D22:O22"/>
    <mergeCell ref="D24:O24"/>
    <mergeCell ref="C17:O17"/>
    <mergeCell ref="C18:O18"/>
    <mergeCell ref="D19:O19"/>
    <mergeCell ref="D20:O20"/>
    <mergeCell ref="B5:O5"/>
    <mergeCell ref="B7:B9"/>
    <mergeCell ref="C7:C9"/>
    <mergeCell ref="D7:O7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GKH-2</dc:creator>
  <cp:keywords/>
  <dc:description/>
  <cp:lastModifiedBy>Пользователь</cp:lastModifiedBy>
  <cp:lastPrinted>2020-12-01T09:57:39Z</cp:lastPrinted>
  <dcterms:created xsi:type="dcterms:W3CDTF">2020-07-03T04:32:16Z</dcterms:created>
  <dcterms:modified xsi:type="dcterms:W3CDTF">2022-04-04T05:08:16Z</dcterms:modified>
  <cp:category/>
  <cp:version/>
  <cp:contentType/>
  <cp:contentStatus/>
</cp:coreProperties>
</file>