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<sst xmlns="http://schemas.openxmlformats.org/spreadsheetml/2006/main" count="143" uniqueCount="140">
  <si>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</si>
  <si>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</si>
  <si>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</si>
  <si>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</si>
  <si>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</si>
  <si>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</si>
  <si>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</si>
  <si>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</si>
  <si>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</si>
  <si>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</si>
  <si>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</si>
  <si>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</si>
  <si>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</si>
  <si>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</si>
  <si>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</si>
  <si>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</si>
  <si>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</si>
  <si>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</si>
  <si>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</si>
  <si>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</si>
  <si>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</si>
  <si>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</si>
  <si>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</si>
  <si>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</si>
  <si>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</si>
  <si>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</si>
  <si>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</si>
  <si>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</si>
  <si>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</si>
  <si>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</si>
  <si>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</si>
  <si>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</si>
  <si>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</si>
  <si>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</si>
  <si>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</si>
  <si>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</si>
  <si>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</si>
  <si>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</si>
  <si>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</si>
  <si>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</si>
  <si>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</si>
  <si>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</si>
  <si>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</si>
  <si>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</si>
  <si>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</si>
  <si>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</si>
  <si>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</si>
  <si>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</si>
  <si>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</si>
  <si>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</si>
  <si>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</si>
  <si>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</si>
  <si>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</si>
  <si>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</si>
  <si>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</si>
  <si>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</si>
  <si>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</si>
  <si>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</si>
  <si>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</si>
  <si>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</si>
  <si>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</si>
  <si>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</si>
  <si>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</si>
  <si>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</si>
  <si>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</si>
  <si>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</si>
  <si>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</si>
  <si>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</si>
  <si>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</si>
  <si>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</si>
  <si>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</si>
  <si>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</si>
  <si>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</si>
  <si>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</si>
  <si>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</si>
  <si>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</si>
  <si>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</si>
  <si>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</si>
  <si>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</si>
  <si>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</si>
  <si>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</si>
  <si>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</si>
  <si>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</si>
  <si>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</si>
  <si>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</si>
  <si>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</si>
  <si>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</si>
  <si>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</si>
  <si>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</si>
  <si>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</si>
  <si>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</si>
  <si>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</si>
  <si>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</si>
  <si>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</si>
  <si>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</si>
  <si>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</si>
  <si>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</si>
  <si>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</si>
  <si>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</si>
  <si>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</si>
  <si>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</si>
  <si>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</si>
  <si>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</si>
  <si>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</si>
  <si>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</si>
  <si>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</si>
  <si>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</si>
  <si>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</si>
  <si>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</si>
  <si>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</si>
  <si>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</si>
  <si>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</si>
  <si>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</si>
  <si>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</si>
  <si>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</si>
  <si>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</si>
  <si>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</si>
  <si>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</si>
  <si>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</si>
  <si>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</si>
  <si>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</si>
  <si>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</si>
  <si>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</si>
  <si>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</si>
  <si>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</si>
  <si>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</si>
  <si>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</si>
  <si>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</si>
  <si>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</si>
  <si>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</si>
  <si>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</si>
  <si>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</si>
  <si>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</si>
  <si>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</si>
  <si>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t xml:space="preserve"> 2 02 10000 </t>
  </si>
  <si>
    <t>Физическая культура</t>
  </si>
  <si>
    <t>2 08 04000</t>
  </si>
  <si>
    <t xml:space="preserve">  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</si>
  <si>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апреля 2024 года.</t>
    </r>
  </si>
  <si>
    <t>по расходам  по состоянию на 01 апреля 2024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</si>
</sst>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72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0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i/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>
      <alignment horizontal="left" wrapText="1" indent="2"/>
      <protection/>
    </xf>
    <xf numFmtId="0" fontId="47" fillId="0" borderId="2">
      <alignment horizontal="left" wrapText="1" indent="2"/>
      <protection/>
    </xf>
    <xf numFmtId="4" fontId="47" fillId="0" borderId="3">
      <alignment horizontal="right"/>
      <protection/>
    </xf>
    <xf numFmtId="4" fontId="48" fillId="0" borderId="4">
      <alignment horizontal="right" shrinkToFit="1"/>
      <protection/>
    </xf>
    <xf numFmtId="4" fontId="48" fillId="0" borderId="4">
      <alignment horizontal="right" shrinkToFit="1"/>
      <protection/>
    </xf>
    <xf numFmtId="4" fontId="48" fillId="0" borderId="4">
      <alignment horizontal="right" wrapText="1"/>
      <protection/>
    </xf>
    <xf numFmtId="4" fontId="48" fillId="0" borderId="4">
      <alignment horizontal="right" wrapText="1"/>
      <protection/>
    </xf>
    <xf numFmtId="4" fontId="11" fillId="0" borderId="5">
      <alignment horizontal="right" wrapText="1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6" applyNumberFormat="0" applyAlignment="0" applyProtection="0"/>
    <xf numFmtId="0" fontId="50" fillId="26" borderId="7" applyNumberFormat="0" applyAlignment="0" applyProtection="0"/>
    <xf numFmtId="0" fontId="51" fillId="26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27" borderId="12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13" applyNumberFormat="0" applyFont="0" applyAlignment="0" applyProtection="0"/>
    <xf numFmtId="9" fontId="0" fillId="0" borderId="0" applyFont="0" applyFill="0" applyBorder="0" applyAlignment="0" applyProtection="0"/>
    <xf numFmtId="0" fontId="61" fillId="0" borderId="14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15" xfId="0" applyFont="1" applyFill="1" applyBorder="1" applyAlignment="1">
      <alignment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80" fontId="0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wrapText="1"/>
    </xf>
    <xf numFmtId="0" fontId="0" fillId="0" borderId="27" xfId="0" applyFont="1" applyFill="1" applyBorder="1" applyAlignment="1">
      <alignment horizontal="left" wrapText="1"/>
    </xf>
    <xf numFmtId="180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49" fontId="14" fillId="0" borderId="15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wrapText="1"/>
    </xf>
    <xf numFmtId="0" fontId="15" fillId="0" borderId="20" xfId="0" applyFont="1" applyFill="1" applyBorder="1" applyAlignment="1">
      <alignment/>
    </xf>
    <xf numFmtId="0" fontId="15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/>
    </xf>
    <xf numFmtId="0" fontId="6" fillId="0" borderId="21" xfId="0" applyNumberFormat="1" applyFont="1" applyFill="1" applyBorder="1" applyAlignment="1">
      <alignment horizontal="left" wrapText="1"/>
    </xf>
    <xf numFmtId="0" fontId="1" fillId="0" borderId="29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31" xfId="0" applyFont="1" applyFill="1" applyBorder="1" applyAlignment="1">
      <alignment wrapText="1"/>
    </xf>
    <xf numFmtId="0" fontId="64" fillId="0" borderId="0" xfId="0" applyFont="1" applyFill="1" applyAlignment="1">
      <alignment/>
    </xf>
    <xf numFmtId="2" fontId="64" fillId="0" borderId="25" xfId="0" applyNumberFormat="1" applyFont="1" applyFill="1" applyBorder="1" applyAlignment="1">
      <alignment/>
    </xf>
    <xf numFmtId="2" fontId="64" fillId="0" borderId="0" xfId="0" applyNumberFormat="1" applyFont="1" applyFill="1" applyAlignment="1">
      <alignment/>
    </xf>
    <xf numFmtId="4" fontId="65" fillId="0" borderId="32" xfId="0" applyNumberFormat="1" applyFont="1" applyFill="1" applyBorder="1" applyAlignment="1">
      <alignment horizontal="right" vertical="center" wrapText="1"/>
    </xf>
    <xf numFmtId="4" fontId="65" fillId="0" borderId="33" xfId="0" applyNumberFormat="1" applyFont="1" applyFill="1" applyBorder="1" applyAlignment="1">
      <alignment horizontal="right" vertical="center" wrapText="1"/>
    </xf>
    <xf numFmtId="2" fontId="65" fillId="0" borderId="32" xfId="0" applyNumberFormat="1" applyFont="1" applyFill="1" applyBorder="1" applyAlignment="1">
      <alignment horizontal="right" wrapText="1"/>
    </xf>
    <xf numFmtId="2" fontId="65" fillId="0" borderId="33" xfId="0" applyNumberFormat="1" applyFont="1" applyFill="1" applyBorder="1" applyAlignment="1">
      <alignment horizontal="right" wrapText="1"/>
    </xf>
    <xf numFmtId="4" fontId="65" fillId="0" borderId="32" xfId="0" applyNumberFormat="1" applyFont="1" applyFill="1" applyBorder="1" applyAlignment="1">
      <alignment horizontal="right" wrapText="1"/>
    </xf>
    <xf numFmtId="4" fontId="65" fillId="0" borderId="33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" fontId="48" fillId="0" borderId="0" xfId="37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6" fillId="0" borderId="23" xfId="0" applyNumberFormat="1" applyFont="1" applyFill="1" applyBorder="1" applyAlignment="1">
      <alignment horizontal="right" vertical="center" wrapText="1"/>
    </xf>
    <xf numFmtId="2" fontId="65" fillId="0" borderId="32" xfId="0" applyNumberFormat="1" applyFont="1" applyFill="1" applyBorder="1" applyAlignment="1">
      <alignment/>
    </xf>
    <xf numFmtId="4" fontId="65" fillId="0" borderId="30" xfId="0" applyNumberFormat="1" applyFont="1" applyFill="1" applyBorder="1" applyAlignment="1">
      <alignment horizontal="center" vertical="center" wrapText="1"/>
    </xf>
    <xf numFmtId="4" fontId="65" fillId="0" borderId="23" xfId="0" applyNumberFormat="1" applyFont="1" applyFill="1" applyBorder="1" applyAlignment="1">
      <alignment horizontal="center" vertical="center" wrapText="1"/>
    </xf>
    <xf numFmtId="4" fontId="65" fillId="0" borderId="32" xfId="0" applyNumberFormat="1" applyFont="1" applyFill="1" applyBorder="1" applyAlignment="1">
      <alignment/>
    </xf>
    <xf numFmtId="4" fontId="65" fillId="0" borderId="1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0" fontId="3" fillId="0" borderId="34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horizontal="center" wrapText="1"/>
    </xf>
    <xf numFmtId="180" fontId="0" fillId="0" borderId="31" xfId="0" applyNumberFormat="1" applyFont="1" applyFill="1" applyBorder="1" applyAlignment="1">
      <alignment horizontal="center"/>
    </xf>
    <xf numFmtId="180" fontId="0" fillId="0" borderId="37" xfId="0" applyNumberFormat="1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 horizontal="center"/>
    </xf>
    <xf numFmtId="180" fontId="0" fillId="0" borderId="38" xfId="0" applyNumberFormat="1" applyFont="1" applyFill="1" applyBorder="1" applyAlignment="1">
      <alignment horizontal="center"/>
    </xf>
    <xf numFmtId="180" fontId="13" fillId="0" borderId="23" xfId="0" applyNumberFormat="1" applyFont="1" applyFill="1" applyBorder="1" applyAlignment="1">
      <alignment horizontal="center"/>
    </xf>
    <xf numFmtId="180" fontId="3" fillId="0" borderId="23" xfId="0" applyNumberFormat="1" applyFont="1" applyFill="1" applyBorder="1" applyAlignment="1">
      <alignment horizontal="center"/>
    </xf>
    <xf numFmtId="180" fontId="0" fillId="0" borderId="36" xfId="0" applyNumberFormat="1" applyFont="1" applyFill="1" applyBorder="1" applyAlignment="1">
      <alignment horizontal="center"/>
    </xf>
    <xf numFmtId="180" fontId="1" fillId="0" borderId="16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180" fontId="1" fillId="0" borderId="40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80" fontId="1" fillId="0" borderId="41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180" fontId="3" fillId="0" borderId="3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9" fillId="0" borderId="36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180" fontId="3" fillId="0" borderId="42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4" fillId="0" borderId="31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180" fontId="3" fillId="0" borderId="30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/>
    </xf>
    <xf numFmtId="0" fontId="1" fillId="0" borderId="45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 horizontal="right" vertical="center" wrapText="1"/>
    </xf>
    <xf numFmtId="2" fontId="0" fillId="0" borderId="20" xfId="0" applyNumberFormat="1" applyFont="1" applyFill="1" applyBorder="1" applyAlignment="1">
      <alignment horizontal="right" wrapText="1"/>
    </xf>
    <xf numFmtId="2" fontId="0" fillId="0" borderId="20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 horizontal="right" vertical="center" wrapText="1"/>
    </xf>
    <xf numFmtId="2" fontId="0" fillId="0" borderId="25" xfId="0" applyNumberFormat="1" applyFont="1" applyFill="1" applyBorder="1" applyAlignment="1">
      <alignment horizontal="right" wrapText="1"/>
    </xf>
    <xf numFmtId="2" fontId="0" fillId="0" borderId="20" xfId="0" applyNumberFormat="1" applyFont="1" applyFill="1" applyBorder="1" applyAlignment="1">
      <alignment horizontal="right"/>
    </xf>
    <xf numFmtId="2" fontId="0" fillId="0" borderId="27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2" fontId="0" fillId="0" borderId="48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4" fillId="0" borderId="51" xfId="0" applyFont="1" applyFill="1" applyBorder="1" applyAlignment="1">
      <alignment wrapText="1"/>
    </xf>
    <xf numFmtId="0" fontId="4" fillId="0" borderId="52" xfId="0" applyFont="1" applyFill="1" applyBorder="1" applyAlignment="1">
      <alignment wrapText="1"/>
    </xf>
    <xf numFmtId="0" fontId="4" fillId="0" borderId="53" xfId="0" applyFont="1" applyFill="1" applyBorder="1" applyAlignment="1">
      <alignment wrapText="1"/>
    </xf>
    <xf numFmtId="0" fontId="12" fillId="0" borderId="54" xfId="60" applyNumberFormat="1" applyFont="1" applyFill="1" applyBorder="1" applyAlignment="1">
      <alignment horizontal="left" vertical="top" wrapText="1"/>
      <protection/>
    </xf>
    <xf numFmtId="0" fontId="12" fillId="0" borderId="55" xfId="60" applyNumberFormat="1" applyFont="1" applyFill="1" applyBorder="1" applyAlignment="1">
      <alignment horizontal="left" vertical="top" wrapText="1"/>
      <protection/>
    </xf>
    <xf numFmtId="0" fontId="4" fillId="0" borderId="52" xfId="0" applyFont="1" applyFill="1" applyBorder="1" applyAlignment="1">
      <alignment horizontal="left" vertical="center" wrapText="1"/>
    </xf>
    <xf numFmtId="0" fontId="12" fillId="0" borderId="56" xfId="60" applyNumberFormat="1" applyFont="1" applyFill="1" applyBorder="1" applyAlignment="1">
      <alignment horizontal="left" vertical="top" wrapText="1"/>
      <protection/>
    </xf>
    <xf numFmtId="0" fontId="8" fillId="0" borderId="50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wrapText="1"/>
    </xf>
    <xf numFmtId="0" fontId="8" fillId="0" borderId="5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4" fontId="67" fillId="0" borderId="4" xfId="36" applyNumberFormat="1" applyFont="1" applyFill="1" applyProtection="1">
      <alignment horizontal="right" shrinkToFit="1"/>
      <protection/>
    </xf>
    <xf numFmtId="4" fontId="68" fillId="0" borderId="59" xfId="38" applyNumberFormat="1" applyFont="1" applyFill="1" applyBorder="1" applyProtection="1">
      <alignment horizontal="right" wrapText="1"/>
      <protection/>
    </xf>
    <xf numFmtId="4" fontId="68" fillId="0" borderId="4" xfId="38" applyNumberFormat="1" applyFont="1" applyFill="1" applyProtection="1">
      <alignment horizontal="right" wrapText="1"/>
      <protection/>
    </xf>
    <xf numFmtId="4" fontId="68" fillId="0" borderId="34" xfId="38" applyNumberFormat="1" applyFont="1" applyFill="1" applyBorder="1" applyProtection="1">
      <alignment horizontal="right" wrapText="1"/>
      <protection/>
    </xf>
    <xf numFmtId="4" fontId="68" fillId="0" borderId="60" xfId="38" applyNumberFormat="1" applyFont="1" applyFill="1" applyBorder="1" applyProtection="1">
      <alignment horizontal="right" wrapText="1"/>
      <protection/>
    </xf>
    <xf numFmtId="4" fontId="68" fillId="0" borderId="38" xfId="38" applyNumberFormat="1" applyFont="1" applyFill="1" applyBorder="1" applyProtection="1">
      <alignment horizontal="right" wrapText="1"/>
      <protection/>
    </xf>
    <xf numFmtId="4" fontId="68" fillId="0" borderId="23" xfId="38" applyNumberFormat="1" applyFont="1" applyFill="1" applyBorder="1" applyProtection="1">
      <alignment horizontal="right" wrapText="1"/>
      <protection/>
    </xf>
    <xf numFmtId="4" fontId="68" fillId="0" borderId="61" xfId="38" applyNumberFormat="1" applyFont="1" applyFill="1" applyBorder="1" applyProtection="1">
      <alignment horizontal="right" wrapText="1"/>
      <protection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4" fontId="68" fillId="0" borderId="64" xfId="38" applyNumberFormat="1" applyFont="1" applyFill="1" applyBorder="1" applyProtection="1">
      <alignment horizontal="right" wrapText="1"/>
      <protection/>
    </xf>
    <xf numFmtId="0" fontId="0" fillId="0" borderId="65" xfId="0" applyFont="1" applyFill="1" applyBorder="1" applyAlignment="1">
      <alignment/>
    </xf>
    <xf numFmtId="179" fontId="0" fillId="0" borderId="23" xfId="67" applyFont="1" applyFill="1" applyBorder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8" fillId="0" borderId="6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0" fontId="0" fillId="0" borderId="49" xfId="0" applyFont="1" applyFill="1" applyBorder="1" applyAlignment="1">
      <alignment wrapText="1"/>
    </xf>
    <xf numFmtId="2" fontId="0" fillId="0" borderId="39" xfId="0" applyNumberFormat="1" applyFont="1" applyFill="1" applyBorder="1" applyAlignment="1">
      <alignment wrapText="1"/>
    </xf>
    <xf numFmtId="2" fontId="0" fillId="0" borderId="31" xfId="0" applyNumberFormat="1" applyFont="1" applyFill="1" applyBorder="1" applyAlignment="1">
      <alignment/>
    </xf>
    <xf numFmtId="2" fontId="0" fillId="0" borderId="37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67" fillId="0" borderId="3" xfId="35" applyNumberFormat="1" applyFont="1" applyFill="1" applyProtection="1">
      <alignment horizontal="right"/>
      <protection/>
    </xf>
    <xf numFmtId="0" fontId="1" fillId="0" borderId="1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" fontId="67" fillId="0" borderId="4" xfId="36" applyFont="1" applyFill="1" applyProtection="1">
      <alignment horizontal="right" shrinkToFit="1"/>
      <protection/>
    </xf>
    <xf numFmtId="4" fontId="67" fillId="0" borderId="4" xfId="36" applyFont="1" applyFill="1">
      <alignment horizontal="right" shrinkToFit="1"/>
      <protection/>
    </xf>
    <xf numFmtId="0" fontId="8" fillId="0" borderId="67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9" fontId="0" fillId="0" borderId="38" xfId="67" applyFont="1" applyFill="1" applyBorder="1" applyAlignment="1">
      <alignment horizontal="center"/>
    </xf>
    <xf numFmtId="4" fontId="68" fillId="0" borderId="27" xfId="38" applyNumberFormat="1" applyFont="1" applyFill="1" applyBorder="1" applyProtection="1">
      <alignment horizontal="right" wrapText="1"/>
      <protection/>
    </xf>
    <xf numFmtId="0" fontId="12" fillId="0" borderId="69" xfId="60" applyNumberFormat="1" applyFont="1" applyFill="1" applyBorder="1" applyAlignment="1">
      <alignment horizontal="left" vertical="top" wrapText="1"/>
      <protection/>
    </xf>
    <xf numFmtId="4" fontId="68" fillId="0" borderId="70" xfId="38" applyNumberFormat="1" applyFont="1" applyFill="1" applyBorder="1" applyProtection="1">
      <alignment horizontal="right" wrapText="1"/>
      <protection/>
    </xf>
    <xf numFmtId="4" fontId="68" fillId="0" borderId="71" xfId="38" applyNumberFormat="1" applyFont="1" applyFill="1" applyBorder="1" applyProtection="1">
      <alignment horizontal="right" wrapText="1"/>
      <protection/>
    </xf>
    <xf numFmtId="4" fontId="0" fillId="0" borderId="5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9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70" fillId="0" borderId="67" xfId="0" applyFont="1" applyFill="1" applyBorder="1" applyAlignment="1">
      <alignment horizontal="center" vertical="center" wrapText="1"/>
    </xf>
    <xf numFmtId="0" fontId="70" fillId="0" borderId="38" xfId="0" applyFont="1" applyFill="1" applyBorder="1" applyAlignment="1">
      <alignment horizontal="center" vertical="center" wrapText="1"/>
    </xf>
    <xf numFmtId="0" fontId="70" fillId="0" borderId="34" xfId="0" applyFont="1" applyFill="1" applyBorder="1" applyAlignment="1">
      <alignment horizontal="center" vertical="center" wrapText="1"/>
    </xf>
    <xf numFmtId="0" fontId="70" fillId="0" borderId="72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71" fillId="0" borderId="67" xfId="0" applyFont="1" applyFill="1" applyBorder="1" applyAlignment="1">
      <alignment horizontal="center" vertical="center" wrapText="1"/>
    </xf>
    <xf numFmtId="0" fontId="71" fillId="0" borderId="38" xfId="0" applyFont="1" applyFill="1" applyBorder="1" applyAlignment="1">
      <alignment horizontal="center" vertical="center" wrapText="1"/>
    </xf>
    <xf numFmtId="0" fontId="71" fillId="0" borderId="3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8" fillId="32" borderId="30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/>
    </xf>
    <xf numFmtId="0" fontId="0" fillId="32" borderId="35" xfId="0" applyFont="1" applyFill="1" applyBorder="1" applyAlignment="1">
      <alignment/>
    </xf>
    <xf numFmtId="0" fontId="0" fillId="32" borderId="49" xfId="0" applyFont="1" applyFill="1" applyBorder="1" applyAlignment="1">
      <alignment wrapText="1"/>
    </xf>
    <xf numFmtId="0" fontId="0" fillId="32" borderId="21" xfId="0" applyFont="1" applyFill="1" applyBorder="1" applyAlignment="1">
      <alignment/>
    </xf>
    <xf numFmtId="0" fontId="0" fillId="32" borderId="29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49" xfId="0" applyFont="1" applyFill="1" applyBorder="1" applyAlignment="1">
      <alignment/>
    </xf>
    <xf numFmtId="0" fontId="0" fillId="32" borderId="27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1" fillId="32" borderId="29" xfId="0" applyFont="1" applyFill="1" applyBorder="1" applyAlignment="1">
      <alignment/>
    </xf>
    <xf numFmtId="0" fontId="0" fillId="32" borderId="63" xfId="0" applyFont="1" applyFill="1" applyBorder="1" applyAlignment="1">
      <alignment/>
    </xf>
    <xf numFmtId="0" fontId="0" fillId="32" borderId="68" xfId="0" applyFont="1" applyFill="1" applyBorder="1" applyAlignment="1">
      <alignment/>
    </xf>
    <xf numFmtId="0" fontId="0" fillId="32" borderId="73" xfId="0" applyFont="1" applyFill="1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1" xfId="34"/>
    <cellStyle name="xl45" xfId="35"/>
    <cellStyle name="xl50" xfId="36"/>
    <cellStyle name="xl51" xfId="37"/>
    <cellStyle name="xl83" xfId="38"/>
    <cellStyle name="xl84" xfId="39"/>
    <cellStyle name="xl88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1.7109375" style="13" customWidth="1"/>
    <col min="2" max="2" width="47.57421875" style="13" customWidth="1"/>
    <col min="3" max="3" width="12.00390625" style="13" customWidth="1"/>
    <col min="4" max="5" width="10.140625" style="13" customWidth="1"/>
    <col min="6" max="7" width="8.421875" style="13" customWidth="1"/>
    <col min="8" max="8" width="9.140625" style="13" customWidth="1"/>
    <col min="9" max="9" width="11.28125" style="13" customWidth="1"/>
    <col min="10" max="10" width="9.57421875" style="13" bestFit="1" customWidth="1"/>
    <col min="11" max="16384" width="9.140625" style="13" customWidth="1"/>
  </cols>
  <sheetData>
    <row r="1" spans="2:7" ht="12.75">
      <c r="B1" s="45"/>
      <c r="C1" s="46"/>
      <c r="D1" s="46"/>
      <c r="E1" s="45" t="s">
        <v>121</v>
      </c>
      <c r="F1" s="45"/>
      <c r="G1" s="45"/>
    </row>
    <row r="2" spans="2:7" ht="12.75">
      <c r="B2" s="198"/>
      <c r="C2" s="198"/>
      <c r="D2" s="198"/>
      <c r="E2" s="198"/>
      <c r="F2" s="198"/>
      <c r="G2" s="198"/>
    </row>
    <row r="3" spans="2:7" ht="9" customHeight="1">
      <c r="B3" s="47"/>
      <c r="C3" s="47"/>
      <c r="D3" s="47"/>
      <c r="E3" s="47"/>
      <c r="F3" s="47"/>
      <c r="G3" s="47"/>
    </row>
    <row r="4" spans="1:7" s="49" customFormat="1" ht="18" customHeight="1">
      <c r="A4" s="199" t="s">
        <v>123</v>
      </c>
      <c r="B4" s="199"/>
      <c r="C4" s="199"/>
      <c r="D4" s="199"/>
      <c r="E4" s="199"/>
      <c r="F4" s="199"/>
      <c r="G4" s="199"/>
    </row>
    <row r="5" spans="1:7" s="49" customFormat="1" ht="18" customHeight="1">
      <c r="A5" s="199" t="s">
        <v>138</v>
      </c>
      <c r="B5" s="199"/>
      <c r="C5" s="199"/>
      <c r="D5" s="199"/>
      <c r="E5" s="199"/>
      <c r="F5" s="199"/>
      <c r="G5" s="199"/>
    </row>
    <row r="6" ht="8.25" customHeight="1"/>
    <row r="7" spans="5:7" ht="11.25" customHeight="1" thickBot="1">
      <c r="E7" s="200" t="s">
        <v>0</v>
      </c>
      <c r="F7" s="200"/>
      <c r="G7" s="200"/>
    </row>
    <row r="8" spans="1:7" s="49" customFormat="1" ht="12.75">
      <c r="A8" s="203" t="s">
        <v>1</v>
      </c>
      <c r="B8" s="203" t="s">
        <v>2</v>
      </c>
      <c r="C8" s="203" t="s">
        <v>86</v>
      </c>
      <c r="D8" s="203" t="s">
        <v>88</v>
      </c>
      <c r="E8" s="206" t="s">
        <v>3</v>
      </c>
      <c r="F8" s="203" t="s">
        <v>87</v>
      </c>
      <c r="G8" s="211" t="s">
        <v>89</v>
      </c>
    </row>
    <row r="9" spans="1:7" s="49" customFormat="1" ht="12.75">
      <c r="A9" s="204"/>
      <c r="B9" s="204"/>
      <c r="C9" s="204"/>
      <c r="D9" s="204"/>
      <c r="E9" s="207"/>
      <c r="F9" s="204"/>
      <c r="G9" s="212"/>
    </row>
    <row r="10" spans="1:10" s="49" customFormat="1" ht="30.75" customHeight="1" thickBot="1">
      <c r="A10" s="204"/>
      <c r="B10" s="205"/>
      <c r="C10" s="205"/>
      <c r="D10" s="205"/>
      <c r="E10" s="208"/>
      <c r="F10" s="205"/>
      <c r="G10" s="213"/>
      <c r="I10" s="51"/>
      <c r="J10" s="51"/>
    </row>
    <row r="11" spans="1:11" ht="16.5" customHeight="1" thickBot="1">
      <c r="A11" s="14" t="s">
        <v>4</v>
      </c>
      <c r="B11" s="15" t="s">
        <v>5</v>
      </c>
      <c r="C11" s="64">
        <f>C16+C17+C18+C19+C20+C21+C22+C23+C24+C25+C26+C27+C28+C14+C12+C15+C13</f>
        <v>336535</v>
      </c>
      <c r="D11" s="65">
        <f>D16+D17+D18+D19+D20+D21+D22+D23+D24+D25+D26+D27+D28+D14+D12+D15+D13</f>
        <v>84133.75</v>
      </c>
      <c r="E11" s="65">
        <f>E16+E17+E18+E19+E20+E21+E22+E23+E24+E25+E26+E27+E28+E14+E12+E15+E13</f>
        <v>67482</v>
      </c>
      <c r="F11" s="62">
        <f>E11/D11*100</f>
        <v>80.20800213945057</v>
      </c>
      <c r="G11" s="62">
        <f>E11/C11*100</f>
        <v>20.052000534862643</v>
      </c>
      <c r="I11" s="16"/>
      <c r="J11" s="16"/>
      <c r="K11" s="16"/>
    </row>
    <row r="12" spans="1:9" ht="13.5" customHeight="1">
      <c r="A12" s="17" t="s">
        <v>6</v>
      </c>
      <c r="B12" s="18" t="s">
        <v>7</v>
      </c>
      <c r="C12" s="147">
        <v>267678</v>
      </c>
      <c r="D12" s="111">
        <f>C12/12*3</f>
        <v>66919.5</v>
      </c>
      <c r="E12" s="147">
        <v>54450</v>
      </c>
      <c r="F12" s="112">
        <f aca="true" t="shared" si="0" ref="F12:F43">E12/D12*100</f>
        <v>81.36641786026495</v>
      </c>
      <c r="G12" s="112">
        <f aca="true" t="shared" si="1" ref="G12:G43">E12/C12*100</f>
        <v>20.341604465066236</v>
      </c>
      <c r="I12" s="59"/>
    </row>
    <row r="13" spans="1:9" ht="40.5" customHeight="1">
      <c r="A13" s="19" t="s">
        <v>110</v>
      </c>
      <c r="B13" s="20" t="s">
        <v>111</v>
      </c>
      <c r="C13" s="147">
        <v>20316</v>
      </c>
      <c r="D13" s="111">
        <f>C13/12*3</f>
        <v>5079</v>
      </c>
      <c r="E13" s="147">
        <v>5051</v>
      </c>
      <c r="F13" s="113">
        <f t="shared" si="0"/>
        <v>99.44871037605829</v>
      </c>
      <c r="G13" s="113">
        <f t="shared" si="1"/>
        <v>24.86217759401457</v>
      </c>
      <c r="I13" s="59"/>
    </row>
    <row r="14" spans="1:9" ht="29.25" customHeight="1">
      <c r="A14" s="19" t="s">
        <v>107</v>
      </c>
      <c r="B14" s="21" t="s">
        <v>106</v>
      </c>
      <c r="C14" s="147">
        <v>14824</v>
      </c>
      <c r="D14" s="111">
        <f aca="true" t="shared" si="2" ref="D14:D27">C14/12*3</f>
        <v>3706</v>
      </c>
      <c r="E14" s="147">
        <v>592</v>
      </c>
      <c r="F14" s="113">
        <f t="shared" si="0"/>
        <v>15.974096060442525</v>
      </c>
      <c r="G14" s="113">
        <f t="shared" si="1"/>
        <v>3.9935240151106313</v>
      </c>
      <c r="I14" s="59"/>
    </row>
    <row r="15" spans="1:10" ht="39" customHeight="1">
      <c r="A15" s="22" t="s">
        <v>108</v>
      </c>
      <c r="B15" s="23" t="s">
        <v>109</v>
      </c>
      <c r="C15" s="186">
        <v>1416</v>
      </c>
      <c r="D15" s="111">
        <f t="shared" si="2"/>
        <v>354</v>
      </c>
      <c r="E15" s="147">
        <v>668</v>
      </c>
      <c r="F15" s="113">
        <f t="shared" si="0"/>
        <v>188.70056497175142</v>
      </c>
      <c r="G15" s="113">
        <f t="shared" si="1"/>
        <v>47.175141242937855</v>
      </c>
      <c r="I15" s="59"/>
      <c r="J15" s="16"/>
    </row>
    <row r="16" spans="1:9" ht="24.75" customHeight="1">
      <c r="A16" s="6" t="s">
        <v>8</v>
      </c>
      <c r="B16" s="24" t="s">
        <v>9</v>
      </c>
      <c r="C16" s="147">
        <v>0</v>
      </c>
      <c r="D16" s="111">
        <f t="shared" si="2"/>
        <v>0</v>
      </c>
      <c r="E16" s="147">
        <v>11</v>
      </c>
      <c r="F16" s="113">
        <v>0</v>
      </c>
      <c r="G16" s="113">
        <v>0</v>
      </c>
      <c r="I16" s="59"/>
    </row>
    <row r="17" spans="1:9" ht="15" customHeight="1">
      <c r="A17" s="25" t="s">
        <v>10</v>
      </c>
      <c r="B17" s="26" t="s">
        <v>11</v>
      </c>
      <c r="C17" s="147">
        <v>27</v>
      </c>
      <c r="D17" s="111">
        <f t="shared" si="2"/>
        <v>6.75</v>
      </c>
      <c r="E17" s="114">
        <v>34</v>
      </c>
      <c r="F17" s="113">
        <f t="shared" si="0"/>
        <v>503.7037037037037</v>
      </c>
      <c r="G17" s="113">
        <f t="shared" si="1"/>
        <v>125.92592592592592</v>
      </c>
      <c r="I17" s="59"/>
    </row>
    <row r="18" spans="1:9" ht="18" customHeight="1">
      <c r="A18" s="25" t="s">
        <v>12</v>
      </c>
      <c r="B18" s="26" t="s">
        <v>13</v>
      </c>
      <c r="C18" s="147">
        <v>4099</v>
      </c>
      <c r="D18" s="111">
        <f t="shared" si="2"/>
        <v>1024.75</v>
      </c>
      <c r="E18" s="147">
        <v>360</v>
      </c>
      <c r="F18" s="115">
        <f t="shared" si="0"/>
        <v>35.13051963893633</v>
      </c>
      <c r="G18" s="115">
        <f t="shared" si="1"/>
        <v>8.782629909734082</v>
      </c>
      <c r="I18" s="59"/>
    </row>
    <row r="19" spans="1:9" ht="12.75">
      <c r="A19" s="6" t="s">
        <v>14</v>
      </c>
      <c r="B19" s="27" t="s">
        <v>15</v>
      </c>
      <c r="C19" s="147">
        <v>12487</v>
      </c>
      <c r="D19" s="111">
        <f t="shared" si="2"/>
        <v>3121.75</v>
      </c>
      <c r="E19" s="147">
        <v>2322</v>
      </c>
      <c r="F19" s="115">
        <f t="shared" si="0"/>
        <v>74.38135661087532</v>
      </c>
      <c r="G19" s="115">
        <f t="shared" si="1"/>
        <v>18.59533915271883</v>
      </c>
      <c r="I19" s="59"/>
    </row>
    <row r="20" spans="1:9" ht="12.75">
      <c r="A20" s="6" t="s">
        <v>16</v>
      </c>
      <c r="B20" s="27" t="s">
        <v>17</v>
      </c>
      <c r="C20" s="147">
        <v>3025</v>
      </c>
      <c r="D20" s="111">
        <f t="shared" si="2"/>
        <v>756.25</v>
      </c>
      <c r="E20" s="147">
        <v>661</v>
      </c>
      <c r="F20" s="115">
        <f t="shared" si="0"/>
        <v>87.40495867768595</v>
      </c>
      <c r="G20" s="115">
        <f t="shared" si="1"/>
        <v>21.85123966942149</v>
      </c>
      <c r="I20" s="59"/>
    </row>
    <row r="21" spans="1:9" ht="25.5">
      <c r="A21" s="6" t="s">
        <v>18</v>
      </c>
      <c r="B21" s="26" t="s">
        <v>90</v>
      </c>
      <c r="C21" s="114">
        <v>0</v>
      </c>
      <c r="D21" s="111">
        <f t="shared" si="2"/>
        <v>0</v>
      </c>
      <c r="E21" s="114">
        <v>0</v>
      </c>
      <c r="F21" s="113">
        <v>0</v>
      </c>
      <c r="G21" s="113">
        <v>0</v>
      </c>
      <c r="I21" s="58"/>
    </row>
    <row r="22" spans="1:9" ht="24" customHeight="1">
      <c r="A22" s="9" t="s">
        <v>19</v>
      </c>
      <c r="B22" s="24" t="s">
        <v>91</v>
      </c>
      <c r="C22" s="187">
        <v>6880</v>
      </c>
      <c r="D22" s="111">
        <f t="shared" si="2"/>
        <v>1720</v>
      </c>
      <c r="E22" s="147">
        <v>1652</v>
      </c>
      <c r="F22" s="113">
        <f t="shared" si="0"/>
        <v>96.04651162790697</v>
      </c>
      <c r="G22" s="113">
        <f t="shared" si="1"/>
        <v>24.01162790697674</v>
      </c>
      <c r="I22" s="59"/>
    </row>
    <row r="23" spans="1:9" ht="15" customHeight="1">
      <c r="A23" s="9" t="s">
        <v>20</v>
      </c>
      <c r="B23" s="28" t="s">
        <v>21</v>
      </c>
      <c r="C23" s="147">
        <v>1373</v>
      </c>
      <c r="D23" s="111">
        <f t="shared" si="2"/>
        <v>343.25</v>
      </c>
      <c r="E23" s="114">
        <v>186</v>
      </c>
      <c r="F23" s="115">
        <f t="shared" si="0"/>
        <v>54.18790968681719</v>
      </c>
      <c r="G23" s="115">
        <f t="shared" si="1"/>
        <v>13.546977421704298</v>
      </c>
      <c r="I23" s="59"/>
    </row>
    <row r="24" spans="1:9" ht="25.5">
      <c r="A24" s="6" t="s">
        <v>22</v>
      </c>
      <c r="B24" s="7" t="s">
        <v>23</v>
      </c>
      <c r="C24" s="147">
        <v>66</v>
      </c>
      <c r="D24" s="111">
        <f t="shared" si="2"/>
        <v>16.5</v>
      </c>
      <c r="E24" s="147">
        <v>605</v>
      </c>
      <c r="F24" s="113">
        <f t="shared" si="0"/>
        <v>3666.6666666666665</v>
      </c>
      <c r="G24" s="113">
        <f t="shared" si="1"/>
        <v>916.6666666666666</v>
      </c>
      <c r="I24" s="59"/>
    </row>
    <row r="25" spans="1:9" ht="25.5">
      <c r="A25" s="6" t="s">
        <v>24</v>
      </c>
      <c r="B25" s="7" t="s">
        <v>25</v>
      </c>
      <c r="C25" s="147">
        <v>3262</v>
      </c>
      <c r="D25" s="111">
        <f t="shared" si="2"/>
        <v>815.5</v>
      </c>
      <c r="E25" s="147">
        <v>316</v>
      </c>
      <c r="F25" s="113">
        <f t="shared" si="0"/>
        <v>38.74923359901901</v>
      </c>
      <c r="G25" s="113">
        <f t="shared" si="1"/>
        <v>9.687308399754752</v>
      </c>
      <c r="I25" s="59"/>
    </row>
    <row r="26" spans="1:9" ht="12.75">
      <c r="A26" s="29" t="s">
        <v>26</v>
      </c>
      <c r="B26" s="7" t="s">
        <v>27</v>
      </c>
      <c r="C26" s="114">
        <v>0</v>
      </c>
      <c r="D26" s="111">
        <f t="shared" si="2"/>
        <v>0</v>
      </c>
      <c r="E26" s="114">
        <v>0</v>
      </c>
      <c r="F26" s="115">
        <v>0</v>
      </c>
      <c r="G26" s="115">
        <v>0</v>
      </c>
      <c r="I26" s="58"/>
    </row>
    <row r="27" spans="1:9" ht="15.75" customHeight="1">
      <c r="A27" s="6" t="s">
        <v>28</v>
      </c>
      <c r="B27" s="7" t="s">
        <v>29</v>
      </c>
      <c r="C27" s="147">
        <v>1025</v>
      </c>
      <c r="D27" s="111">
        <f t="shared" si="2"/>
        <v>256.25</v>
      </c>
      <c r="E27" s="147">
        <v>575</v>
      </c>
      <c r="F27" s="115">
        <f t="shared" si="0"/>
        <v>224.39024390243904</v>
      </c>
      <c r="G27" s="115">
        <f t="shared" si="1"/>
        <v>56.09756097560976</v>
      </c>
      <c r="I27" s="59"/>
    </row>
    <row r="28" spans="1:9" ht="13.5" thickBot="1">
      <c r="A28" s="29" t="s">
        <v>30</v>
      </c>
      <c r="B28" s="30" t="s">
        <v>31</v>
      </c>
      <c r="C28" s="116">
        <v>57</v>
      </c>
      <c r="D28" s="111">
        <f>C28/12*3</f>
        <v>14.25</v>
      </c>
      <c r="E28" s="147">
        <v>-1</v>
      </c>
      <c r="F28" s="117">
        <v>0</v>
      </c>
      <c r="G28" s="117">
        <v>0</v>
      </c>
      <c r="I28" s="58"/>
    </row>
    <row r="29" spans="1:9" s="33" customFormat="1" ht="15" customHeight="1" thickBot="1">
      <c r="A29" s="31" t="s">
        <v>32</v>
      </c>
      <c r="B29" s="32" t="s">
        <v>33</v>
      </c>
      <c r="C29" s="66">
        <f>C30</f>
        <v>705206</v>
      </c>
      <c r="D29" s="66">
        <f>D30</f>
        <v>176301.5</v>
      </c>
      <c r="E29" s="66">
        <f>E30+E41+E40+E39</f>
        <v>125735</v>
      </c>
      <c r="F29" s="52">
        <f t="shared" si="0"/>
        <v>71.3181680246623</v>
      </c>
      <c r="G29" s="53">
        <f t="shared" si="1"/>
        <v>17.829542006165575</v>
      </c>
      <c r="I29" s="60"/>
    </row>
    <row r="30" spans="1:9" ht="28.5" customHeight="1">
      <c r="A30" s="34" t="s">
        <v>34</v>
      </c>
      <c r="B30" s="35" t="s">
        <v>35</v>
      </c>
      <c r="C30" s="111">
        <f>C31+C33+C36+C37+C38</f>
        <v>705206</v>
      </c>
      <c r="D30" s="111">
        <f>D31+D33+D36+D37+D38</f>
        <v>176301.5</v>
      </c>
      <c r="E30" s="111">
        <f>E31+E33+E36+E37+E38</f>
        <v>145755</v>
      </c>
      <c r="F30" s="118">
        <f t="shared" si="0"/>
        <v>82.67371519811233</v>
      </c>
      <c r="G30" s="118">
        <f t="shared" si="1"/>
        <v>20.668428799528083</v>
      </c>
      <c r="I30" s="61"/>
    </row>
    <row r="31" spans="1:9" ht="28.5">
      <c r="A31" s="8" t="s">
        <v>36</v>
      </c>
      <c r="B31" s="36" t="s">
        <v>92</v>
      </c>
      <c r="C31" s="114">
        <f>C32</f>
        <v>236750</v>
      </c>
      <c r="D31" s="114">
        <f>D32</f>
        <v>59187.5</v>
      </c>
      <c r="E31" s="114">
        <f>E32</f>
        <v>59190</v>
      </c>
      <c r="F31" s="119">
        <f>F32</f>
        <v>100.00422386483632</v>
      </c>
      <c r="G31" s="119">
        <f>G32</f>
        <v>25.00105596620908</v>
      </c>
      <c r="I31" s="58"/>
    </row>
    <row r="32" spans="1:9" ht="14.25">
      <c r="A32" s="8" t="s">
        <v>134</v>
      </c>
      <c r="B32" s="37" t="s">
        <v>93</v>
      </c>
      <c r="C32" s="147">
        <v>236750</v>
      </c>
      <c r="D32" s="111">
        <f>C32/12*3</f>
        <v>59187.5</v>
      </c>
      <c r="E32" s="147">
        <v>59190</v>
      </c>
      <c r="F32" s="113">
        <f t="shared" si="0"/>
        <v>100.00422386483632</v>
      </c>
      <c r="G32" s="113">
        <f t="shared" si="1"/>
        <v>25.00105596620908</v>
      </c>
      <c r="I32" s="58"/>
    </row>
    <row r="33" spans="1:9" ht="29.25" customHeight="1">
      <c r="A33" s="9" t="s">
        <v>125</v>
      </c>
      <c r="B33" s="7" t="s">
        <v>94</v>
      </c>
      <c r="C33" s="147">
        <v>159562</v>
      </c>
      <c r="D33" s="111">
        <f aca="true" t="shared" si="3" ref="D33:D40">C33/12*3</f>
        <v>39890.5</v>
      </c>
      <c r="E33" s="114">
        <v>7373</v>
      </c>
      <c r="F33" s="113">
        <f t="shared" si="0"/>
        <v>18.48309747934972</v>
      </c>
      <c r="G33" s="113">
        <f t="shared" si="1"/>
        <v>4.62077436983743</v>
      </c>
      <c r="H33" s="59"/>
      <c r="I33" s="59"/>
    </row>
    <row r="34" spans="1:9" ht="33.75">
      <c r="A34" s="9" t="s">
        <v>95</v>
      </c>
      <c r="B34" s="38" t="s">
        <v>96</v>
      </c>
      <c r="C34" s="114">
        <v>0</v>
      </c>
      <c r="D34" s="111">
        <f t="shared" si="3"/>
        <v>0</v>
      </c>
      <c r="E34" s="114">
        <v>0</v>
      </c>
      <c r="F34" s="113">
        <v>0</v>
      </c>
      <c r="G34" s="113">
        <v>0</v>
      </c>
      <c r="I34" s="58"/>
    </row>
    <row r="35" spans="1:9" ht="12.75" customHeight="1" hidden="1">
      <c r="A35" s="6"/>
      <c r="B35" s="39"/>
      <c r="C35" s="114"/>
      <c r="D35" s="111">
        <f t="shared" si="3"/>
        <v>0</v>
      </c>
      <c r="E35" s="114"/>
      <c r="F35" s="113" t="e">
        <f t="shared" si="0"/>
        <v>#DIV/0!</v>
      </c>
      <c r="G35" s="113" t="e">
        <f t="shared" si="1"/>
        <v>#DIV/0!</v>
      </c>
      <c r="I35" s="58"/>
    </row>
    <row r="36" spans="1:9" ht="20.25" customHeight="1">
      <c r="A36" s="8" t="s">
        <v>124</v>
      </c>
      <c r="B36" s="39" t="s">
        <v>37</v>
      </c>
      <c r="C36" s="147">
        <v>285470</v>
      </c>
      <c r="D36" s="111">
        <f t="shared" si="3"/>
        <v>71367.5</v>
      </c>
      <c r="E36" s="147">
        <v>73065</v>
      </c>
      <c r="F36" s="113">
        <f>E36/D36*100</f>
        <v>102.37853364626757</v>
      </c>
      <c r="G36" s="113">
        <f>E36/C36*100</f>
        <v>25.594633411566893</v>
      </c>
      <c r="I36" s="59"/>
    </row>
    <row r="37" spans="1:9" ht="15" customHeight="1">
      <c r="A37" s="10" t="s">
        <v>126</v>
      </c>
      <c r="B37" s="40" t="s">
        <v>38</v>
      </c>
      <c r="C37" s="114">
        <v>23424</v>
      </c>
      <c r="D37" s="111">
        <f t="shared" si="3"/>
        <v>5856</v>
      </c>
      <c r="E37" s="114">
        <v>6127</v>
      </c>
      <c r="F37" s="113">
        <v>0</v>
      </c>
      <c r="G37" s="113">
        <v>0</v>
      </c>
      <c r="I37" s="59"/>
    </row>
    <row r="38" spans="1:7" ht="24.75" customHeight="1">
      <c r="A38" s="11" t="s">
        <v>39</v>
      </c>
      <c r="B38" s="41" t="s">
        <v>97</v>
      </c>
      <c r="C38" s="114">
        <v>0</v>
      </c>
      <c r="D38" s="111">
        <f t="shared" si="3"/>
        <v>0</v>
      </c>
      <c r="E38" s="114">
        <v>0</v>
      </c>
      <c r="F38" s="113">
        <v>0</v>
      </c>
      <c r="G38" s="113">
        <v>0</v>
      </c>
    </row>
    <row r="39" spans="1:7" ht="91.5" customHeight="1">
      <c r="A39" s="11" t="s">
        <v>136</v>
      </c>
      <c r="B39" s="41" t="s">
        <v>137</v>
      </c>
      <c r="C39" s="114">
        <v>0</v>
      </c>
      <c r="D39" s="111">
        <f t="shared" si="3"/>
        <v>0</v>
      </c>
      <c r="E39" s="114">
        <v>-592</v>
      </c>
      <c r="F39" s="113"/>
      <c r="G39" s="113"/>
    </row>
    <row r="40" spans="1:7" ht="26.25" customHeight="1">
      <c r="A40" s="11" t="s">
        <v>127</v>
      </c>
      <c r="B40" s="42" t="s">
        <v>128</v>
      </c>
      <c r="C40" s="120">
        <v>0</v>
      </c>
      <c r="D40" s="111">
        <f t="shared" si="3"/>
        <v>0</v>
      </c>
      <c r="E40" s="114">
        <v>0</v>
      </c>
      <c r="F40" s="113">
        <v>0</v>
      </c>
      <c r="G40" s="113">
        <v>0</v>
      </c>
    </row>
    <row r="41" spans="1:7" ht="53.25" customHeight="1" thickBot="1">
      <c r="A41" s="11" t="s">
        <v>130</v>
      </c>
      <c r="B41" s="42" t="s">
        <v>98</v>
      </c>
      <c r="C41" s="121">
        <v>0</v>
      </c>
      <c r="D41" s="122">
        <f>C41/12*1</f>
        <v>0</v>
      </c>
      <c r="E41" s="147">
        <v>-19428</v>
      </c>
      <c r="F41" s="113">
        <v>0</v>
      </c>
      <c r="G41" s="113">
        <v>0</v>
      </c>
    </row>
    <row r="42" spans="1:7" ht="27" customHeight="1" thickBot="1">
      <c r="A42" s="12" t="s">
        <v>40</v>
      </c>
      <c r="B42" s="43" t="s">
        <v>41</v>
      </c>
      <c r="C42" s="63">
        <v>0</v>
      </c>
      <c r="D42" s="50">
        <f>C42/12*1</f>
        <v>0</v>
      </c>
      <c r="E42" s="63">
        <v>0</v>
      </c>
      <c r="F42" s="54">
        <v>0</v>
      </c>
      <c r="G42" s="55">
        <v>0</v>
      </c>
    </row>
    <row r="43" spans="1:10" ht="18" customHeight="1" thickBot="1">
      <c r="A43" s="209" t="s">
        <v>42</v>
      </c>
      <c r="B43" s="210"/>
      <c r="C43" s="67">
        <f>C30+C11</f>
        <v>1041741</v>
      </c>
      <c r="D43" s="67">
        <f>D30+D11</f>
        <v>260435.25</v>
      </c>
      <c r="E43" s="66">
        <f>E29+E11</f>
        <v>193217</v>
      </c>
      <c r="F43" s="56">
        <f t="shared" si="0"/>
        <v>74.19003379918809</v>
      </c>
      <c r="G43" s="57">
        <f t="shared" si="1"/>
        <v>18.54750844979702</v>
      </c>
      <c r="I43" s="16"/>
      <c r="J43" s="16"/>
    </row>
    <row r="44" ht="10.5" customHeight="1">
      <c r="A44" s="44"/>
    </row>
    <row r="45" ht="12.75" hidden="1"/>
    <row r="46" spans="1:2" ht="14.25" customHeight="1">
      <c r="A46" s="201" t="s">
        <v>112</v>
      </c>
      <c r="B46" s="201"/>
    </row>
    <row r="47" spans="1:2" ht="12.75">
      <c r="A47" s="201"/>
      <c r="B47" s="201"/>
    </row>
    <row r="48" spans="1:7" ht="14.25">
      <c r="A48" s="201"/>
      <c r="B48" s="201"/>
      <c r="E48" s="202" t="s">
        <v>122</v>
      </c>
      <c r="F48" s="202"/>
      <c r="G48" s="202"/>
    </row>
    <row r="52" ht="12.75">
      <c r="E52" s="16"/>
    </row>
  </sheetData>
  <sheetProtection/>
  <mergeCells count="14">
    <mergeCell ref="A43:B43"/>
    <mergeCell ref="F8:F10"/>
    <mergeCell ref="G8:G10"/>
    <mergeCell ref="A8:A10"/>
    <mergeCell ref="B2:G2"/>
    <mergeCell ref="A4:G4"/>
    <mergeCell ref="A5:G5"/>
    <mergeCell ref="E7:G7"/>
    <mergeCell ref="A46:B48"/>
    <mergeCell ref="E48:G48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8515625" style="13" customWidth="1"/>
    <col min="2" max="2" width="52.00390625" style="13" customWidth="1"/>
    <col min="3" max="3" width="12.57421875" style="13" customWidth="1"/>
    <col min="4" max="4" width="8.421875" style="218" hidden="1" customWidth="1"/>
    <col min="5" max="5" width="11.140625" style="13" customWidth="1"/>
    <col min="6" max="6" width="1.57421875" style="13" hidden="1" customWidth="1"/>
    <col min="7" max="7" width="9.7109375" style="13" customWidth="1"/>
    <col min="8" max="16384" width="9.140625" style="13" customWidth="1"/>
  </cols>
  <sheetData>
    <row r="1" spans="2:7" ht="11.25" customHeight="1">
      <c r="B1" s="68"/>
      <c r="C1" s="214" t="s">
        <v>120</v>
      </c>
      <c r="D1" s="214"/>
      <c r="E1" s="214"/>
      <c r="F1" s="214"/>
      <c r="G1" s="214"/>
    </row>
    <row r="2" spans="2:7" ht="11.25" customHeight="1">
      <c r="B2" s="215"/>
      <c r="C2" s="215"/>
      <c r="D2" s="215"/>
      <c r="E2" s="215"/>
      <c r="F2" s="215"/>
      <c r="G2" s="215"/>
    </row>
    <row r="3" spans="1:7" ht="12.75">
      <c r="A3" s="199" t="s">
        <v>123</v>
      </c>
      <c r="B3" s="199"/>
      <c r="C3" s="199"/>
      <c r="D3" s="199"/>
      <c r="E3" s="199"/>
      <c r="F3" s="199"/>
      <c r="G3" s="199"/>
    </row>
    <row r="4" spans="1:7" ht="12.75">
      <c r="A4" s="216" t="s">
        <v>139</v>
      </c>
      <c r="B4" s="216"/>
      <c r="C4" s="216"/>
      <c r="D4" s="216"/>
      <c r="E4" s="216"/>
      <c r="F4" s="216"/>
      <c r="G4" s="216"/>
    </row>
    <row r="5" spans="5:7" ht="12.75" customHeight="1" thickBot="1">
      <c r="E5" s="217" t="s">
        <v>43</v>
      </c>
      <c r="F5" s="217"/>
      <c r="G5" s="217"/>
    </row>
    <row r="6" spans="1:7" s="183" customFormat="1" ht="57" customHeight="1" thickBot="1">
      <c r="A6" s="69" t="s">
        <v>44</v>
      </c>
      <c r="B6" s="70" t="s">
        <v>45</v>
      </c>
      <c r="C6" s="160" t="s">
        <v>84</v>
      </c>
      <c r="D6" s="219" t="s">
        <v>46</v>
      </c>
      <c r="E6" s="160" t="s">
        <v>47</v>
      </c>
      <c r="F6" s="160" t="s">
        <v>48</v>
      </c>
      <c r="G6" s="166" t="s">
        <v>85</v>
      </c>
    </row>
    <row r="7" spans="1:7" ht="12" customHeight="1" thickBot="1">
      <c r="A7" s="71">
        <v>100</v>
      </c>
      <c r="B7" s="72" t="s">
        <v>49</v>
      </c>
      <c r="C7" s="125">
        <f>SUM(C8:C15)</f>
        <v>92090</v>
      </c>
      <c r="D7" s="221"/>
      <c r="E7" s="164">
        <f>SUM(E8:E15)</f>
        <v>23531</v>
      </c>
      <c r="F7" s="167"/>
      <c r="G7" s="168">
        <f aca="true" t="shared" si="0" ref="G7:G60">E7/C7*100</f>
        <v>25.552177217938972</v>
      </c>
    </row>
    <row r="8" spans="1:7" s="184" customFormat="1" ht="12.75" customHeight="1">
      <c r="A8" s="73">
        <v>102</v>
      </c>
      <c r="B8" s="133" t="s">
        <v>82</v>
      </c>
      <c r="C8" s="148">
        <v>2461</v>
      </c>
      <c r="D8" s="222"/>
      <c r="E8" s="149">
        <v>559</v>
      </c>
      <c r="F8" s="169"/>
      <c r="G8" s="170">
        <f t="shared" si="0"/>
        <v>22.714343762698093</v>
      </c>
    </row>
    <row r="9" spans="1:7" ht="23.25" customHeight="1">
      <c r="A9" s="74">
        <v>103</v>
      </c>
      <c r="B9" s="134" t="s">
        <v>50</v>
      </c>
      <c r="C9" s="148">
        <v>2392</v>
      </c>
      <c r="D9" s="223"/>
      <c r="E9" s="149">
        <v>504</v>
      </c>
      <c r="F9" s="27"/>
      <c r="G9" s="171">
        <f t="shared" si="0"/>
        <v>21.070234113712374</v>
      </c>
    </row>
    <row r="10" spans="1:7" ht="24" customHeight="1">
      <c r="A10" s="74">
        <v>104</v>
      </c>
      <c r="B10" s="134" t="s">
        <v>83</v>
      </c>
      <c r="C10" s="148">
        <v>57772</v>
      </c>
      <c r="D10" s="223"/>
      <c r="E10" s="149">
        <v>14914</v>
      </c>
      <c r="F10" s="27"/>
      <c r="G10" s="171">
        <f t="shared" si="0"/>
        <v>25.815273835075814</v>
      </c>
    </row>
    <row r="11" spans="1:7" ht="24" customHeight="1">
      <c r="A11" s="75">
        <v>105</v>
      </c>
      <c r="B11" s="135" t="s">
        <v>115</v>
      </c>
      <c r="C11" s="148">
        <v>2</v>
      </c>
      <c r="D11" s="30"/>
      <c r="E11" s="146">
        <v>0</v>
      </c>
      <c r="F11" s="30"/>
      <c r="G11" s="172">
        <f t="shared" si="0"/>
        <v>0</v>
      </c>
    </row>
    <row r="12" spans="1:7" ht="47.25" customHeight="1">
      <c r="A12" s="75">
        <v>106</v>
      </c>
      <c r="B12" s="136" t="s">
        <v>116</v>
      </c>
      <c r="C12" s="148">
        <v>10774</v>
      </c>
      <c r="D12" s="224"/>
      <c r="E12" s="149">
        <v>1913</v>
      </c>
      <c r="F12" s="30"/>
      <c r="G12" s="172">
        <f t="shared" si="0"/>
        <v>17.755708186374605</v>
      </c>
    </row>
    <row r="13" spans="1:7" ht="18" customHeight="1">
      <c r="A13" s="75">
        <v>107</v>
      </c>
      <c r="B13" s="137" t="s">
        <v>117</v>
      </c>
      <c r="C13" s="146">
        <v>0</v>
      </c>
      <c r="D13" s="30"/>
      <c r="E13" s="146">
        <v>0</v>
      </c>
      <c r="F13" s="30"/>
      <c r="G13" s="172">
        <v>0</v>
      </c>
    </row>
    <row r="14" spans="1:7" ht="16.5" customHeight="1">
      <c r="A14" s="76">
        <v>113</v>
      </c>
      <c r="B14" s="138" t="s">
        <v>52</v>
      </c>
      <c r="C14" s="148">
        <v>18589</v>
      </c>
      <c r="D14" s="223"/>
      <c r="E14" s="149">
        <v>5641</v>
      </c>
      <c r="F14" s="27"/>
      <c r="G14" s="171">
        <f t="shared" si="0"/>
        <v>30.345903491312065</v>
      </c>
    </row>
    <row r="15" spans="1:7" ht="14.25" customHeight="1" thickBot="1">
      <c r="A15" s="77">
        <v>111</v>
      </c>
      <c r="B15" s="139" t="s">
        <v>118</v>
      </c>
      <c r="C15" s="148">
        <v>100</v>
      </c>
      <c r="D15" s="58"/>
      <c r="E15" s="123">
        <v>0</v>
      </c>
      <c r="F15" s="58"/>
      <c r="G15" s="173">
        <f t="shared" si="0"/>
        <v>0</v>
      </c>
    </row>
    <row r="16" spans="1:7" ht="15" customHeight="1" thickBot="1">
      <c r="A16" s="78">
        <v>200</v>
      </c>
      <c r="B16" s="140" t="s">
        <v>113</v>
      </c>
      <c r="C16" s="125">
        <f>C17</f>
        <v>1209</v>
      </c>
      <c r="D16" s="131">
        <f>D17</f>
        <v>0</v>
      </c>
      <c r="E16" s="125">
        <f>E17</f>
        <v>255</v>
      </c>
      <c r="F16" s="126"/>
      <c r="G16" s="168">
        <f t="shared" si="0"/>
        <v>21.09181141439206</v>
      </c>
    </row>
    <row r="17" spans="1:7" ht="15" customHeight="1" thickBot="1">
      <c r="A17" s="78">
        <v>203</v>
      </c>
      <c r="B17" s="140" t="s">
        <v>114</v>
      </c>
      <c r="C17" s="148">
        <v>1209</v>
      </c>
      <c r="D17" s="126"/>
      <c r="E17" s="149">
        <v>255</v>
      </c>
      <c r="F17" s="126"/>
      <c r="G17" s="168">
        <f>E17/C17*100</f>
        <v>21.09181141439206</v>
      </c>
    </row>
    <row r="18" spans="1:7" ht="23.25" customHeight="1" thickBot="1">
      <c r="A18" s="79">
        <v>300</v>
      </c>
      <c r="B18" s="141" t="s">
        <v>53</v>
      </c>
      <c r="C18" s="125">
        <f>SUM(C19:C21)</f>
        <v>13834</v>
      </c>
      <c r="D18" s="226"/>
      <c r="E18" s="165">
        <f>SUM(E19:E21)</f>
        <v>2832</v>
      </c>
      <c r="F18" s="126"/>
      <c r="G18" s="168">
        <f t="shared" si="0"/>
        <v>20.471302587827093</v>
      </c>
    </row>
    <row r="19" spans="1:7" ht="18" customHeight="1">
      <c r="A19" s="80">
        <v>309</v>
      </c>
      <c r="B19" s="134" t="s">
        <v>131</v>
      </c>
      <c r="C19" s="148">
        <v>577</v>
      </c>
      <c r="D19" s="227"/>
      <c r="E19" s="149">
        <v>96</v>
      </c>
      <c r="F19" s="127"/>
      <c r="G19" s="174">
        <f t="shared" si="0"/>
        <v>16.63778162911612</v>
      </c>
    </row>
    <row r="20" spans="1:7" ht="42" customHeight="1">
      <c r="A20" s="74">
        <v>310</v>
      </c>
      <c r="B20" s="134" t="s">
        <v>132</v>
      </c>
      <c r="C20" s="148">
        <v>12541</v>
      </c>
      <c r="D20" s="223"/>
      <c r="E20" s="149">
        <v>2290</v>
      </c>
      <c r="F20" s="27"/>
      <c r="G20" s="171">
        <f t="shared" si="0"/>
        <v>18.260106849533532</v>
      </c>
    </row>
    <row r="21" spans="1:7" ht="24" customHeight="1" thickBot="1">
      <c r="A21" s="77">
        <v>314</v>
      </c>
      <c r="B21" s="142" t="s">
        <v>99</v>
      </c>
      <c r="C21" s="150">
        <v>716</v>
      </c>
      <c r="D21" s="225"/>
      <c r="E21" s="128">
        <v>446</v>
      </c>
      <c r="F21" s="58"/>
      <c r="G21" s="172">
        <f t="shared" si="0"/>
        <v>62.290502793296085</v>
      </c>
    </row>
    <row r="22" spans="1:7" ht="17.25" customHeight="1" thickBot="1">
      <c r="A22" s="79">
        <v>400</v>
      </c>
      <c r="B22" s="143" t="s">
        <v>54</v>
      </c>
      <c r="C22" s="197">
        <f>SUM(C23:C29)</f>
        <v>55237</v>
      </c>
      <c r="D22" s="226"/>
      <c r="E22" s="125">
        <f>SUM(E23:E29)</f>
        <v>6167</v>
      </c>
      <c r="F22" s="126"/>
      <c r="G22" s="168">
        <f t="shared" si="0"/>
        <v>11.164617919148396</v>
      </c>
    </row>
    <row r="23" spans="1:7" ht="15" customHeight="1">
      <c r="A23" s="81">
        <v>405</v>
      </c>
      <c r="B23" s="82" t="s">
        <v>55</v>
      </c>
      <c r="C23" s="151">
        <v>790</v>
      </c>
      <c r="D23" s="127"/>
      <c r="E23" s="129">
        <v>0</v>
      </c>
      <c r="F23" s="127"/>
      <c r="G23" s="174">
        <f t="shared" si="0"/>
        <v>0</v>
      </c>
    </row>
    <row r="24" spans="1:7" ht="13.5" customHeight="1">
      <c r="A24" s="81">
        <v>406</v>
      </c>
      <c r="B24" s="48" t="s">
        <v>56</v>
      </c>
      <c r="C24" s="180">
        <v>1681</v>
      </c>
      <c r="D24" s="227"/>
      <c r="E24" s="149">
        <v>146</v>
      </c>
      <c r="F24" s="127"/>
      <c r="G24" s="171">
        <f t="shared" si="0"/>
        <v>8.685306365258775</v>
      </c>
    </row>
    <row r="25" spans="1:7" ht="12" customHeight="1">
      <c r="A25" s="81">
        <v>407</v>
      </c>
      <c r="B25" s="83" t="s">
        <v>57</v>
      </c>
      <c r="C25" s="148">
        <v>701</v>
      </c>
      <c r="D25" s="127"/>
      <c r="E25" s="129">
        <v>0</v>
      </c>
      <c r="F25" s="127"/>
      <c r="G25" s="171">
        <v>0</v>
      </c>
    </row>
    <row r="26" spans="1:7" ht="12.75" customHeight="1">
      <c r="A26" s="84">
        <v>408</v>
      </c>
      <c r="B26" s="85" t="s">
        <v>58</v>
      </c>
      <c r="C26" s="148">
        <v>2144</v>
      </c>
      <c r="D26" s="58"/>
      <c r="E26" s="132">
        <v>350</v>
      </c>
      <c r="F26" s="58"/>
      <c r="G26" s="171">
        <f t="shared" si="0"/>
        <v>16.324626865671643</v>
      </c>
    </row>
    <row r="27" spans="1:8" ht="12" customHeight="1">
      <c r="A27" s="86">
        <v>409</v>
      </c>
      <c r="B27" s="48" t="s">
        <v>100</v>
      </c>
      <c r="C27" s="148">
        <v>46631</v>
      </c>
      <c r="D27" s="228"/>
      <c r="E27" s="149">
        <v>4335</v>
      </c>
      <c r="F27" s="130"/>
      <c r="G27" s="171">
        <f t="shared" si="0"/>
        <v>9.29639081297849</v>
      </c>
      <c r="H27" s="58"/>
    </row>
    <row r="28" spans="1:8" ht="12" customHeight="1">
      <c r="A28" s="86">
        <v>410</v>
      </c>
      <c r="B28" s="48" t="s">
        <v>101</v>
      </c>
      <c r="C28" s="148">
        <v>2610</v>
      </c>
      <c r="D28" s="228"/>
      <c r="E28" s="130">
        <v>1328</v>
      </c>
      <c r="F28" s="130"/>
      <c r="G28" s="171">
        <f t="shared" si="0"/>
        <v>50.88122605363985</v>
      </c>
      <c r="H28" s="58"/>
    </row>
    <row r="29" spans="1:7" ht="15.75" customHeight="1" thickBot="1">
      <c r="A29" s="84">
        <v>412</v>
      </c>
      <c r="B29" s="87" t="s">
        <v>59</v>
      </c>
      <c r="C29" s="148">
        <v>680</v>
      </c>
      <c r="D29" s="225"/>
      <c r="E29" s="149">
        <v>8</v>
      </c>
      <c r="F29" s="58"/>
      <c r="G29" s="172">
        <f t="shared" si="0"/>
        <v>1.1764705882352942</v>
      </c>
    </row>
    <row r="30" spans="1:7" s="45" customFormat="1" ht="15.75" customHeight="1" thickBot="1">
      <c r="A30" s="88">
        <v>500</v>
      </c>
      <c r="B30" s="89" t="s">
        <v>60</v>
      </c>
      <c r="C30" s="125">
        <f>SUM(C31:C34)</f>
        <v>176738</v>
      </c>
      <c r="D30" s="220">
        <f>SUM(D31:D34)</f>
        <v>0</v>
      </c>
      <c r="E30" s="165">
        <f>SUM(E31:E34)</f>
        <v>4001</v>
      </c>
      <c r="F30" s="126"/>
      <c r="G30" s="168">
        <f t="shared" si="0"/>
        <v>2.263802917312632</v>
      </c>
    </row>
    <row r="31" spans="1:7" ht="12" customHeight="1">
      <c r="A31" s="2">
        <v>501</v>
      </c>
      <c r="B31" s="90" t="s">
        <v>61</v>
      </c>
      <c r="C31" s="148">
        <v>1655</v>
      </c>
      <c r="D31" s="227"/>
      <c r="E31" s="149">
        <v>250</v>
      </c>
      <c r="F31" s="127"/>
      <c r="G31" s="174">
        <f t="shared" si="0"/>
        <v>15.105740181268882</v>
      </c>
    </row>
    <row r="32" spans="1:7" ht="12" customHeight="1">
      <c r="A32" s="3">
        <v>502</v>
      </c>
      <c r="B32" s="91" t="s">
        <v>62</v>
      </c>
      <c r="C32" s="148">
        <v>154120</v>
      </c>
      <c r="D32" s="223"/>
      <c r="E32" s="132">
        <v>1171</v>
      </c>
      <c r="F32" s="27"/>
      <c r="G32" s="171">
        <f t="shared" si="0"/>
        <v>0.7597975603425902</v>
      </c>
    </row>
    <row r="33" spans="1:7" ht="12" customHeight="1">
      <c r="A33" s="4">
        <v>503</v>
      </c>
      <c r="B33" s="92" t="s">
        <v>63</v>
      </c>
      <c r="C33" s="148">
        <v>20463</v>
      </c>
      <c r="D33" s="224"/>
      <c r="E33" s="149">
        <v>2435</v>
      </c>
      <c r="F33" s="30"/>
      <c r="G33" s="171">
        <f t="shared" si="0"/>
        <v>11.899525973708645</v>
      </c>
    </row>
    <row r="34" spans="1:7" ht="14.25" customHeight="1" thickBot="1">
      <c r="A34" s="4">
        <v>505</v>
      </c>
      <c r="B34" s="92" t="s">
        <v>64</v>
      </c>
      <c r="C34" s="152">
        <v>500</v>
      </c>
      <c r="D34" s="30"/>
      <c r="E34" s="124">
        <v>145</v>
      </c>
      <c r="F34" s="30"/>
      <c r="G34" s="171">
        <f t="shared" si="0"/>
        <v>28.999999999999996</v>
      </c>
    </row>
    <row r="35" spans="1:7" s="45" customFormat="1" ht="16.5" customHeight="1" thickBot="1">
      <c r="A35" s="88">
        <v>600</v>
      </c>
      <c r="B35" s="89" t="s">
        <v>65</v>
      </c>
      <c r="C35" s="153">
        <v>1504</v>
      </c>
      <c r="D35" s="126"/>
      <c r="E35" s="125">
        <v>200</v>
      </c>
      <c r="F35" s="126"/>
      <c r="G35" s="168">
        <f t="shared" si="0"/>
        <v>13.297872340425531</v>
      </c>
    </row>
    <row r="36" spans="1:7" s="45" customFormat="1" ht="15" customHeight="1" thickBot="1">
      <c r="A36" s="93">
        <v>700</v>
      </c>
      <c r="B36" s="94" t="s">
        <v>66</v>
      </c>
      <c r="C36" s="123">
        <f>SUM(C37:C41)</f>
        <v>561059</v>
      </c>
      <c r="D36" s="221"/>
      <c r="E36" s="164">
        <f>SUM(E37:E41)</f>
        <v>123851</v>
      </c>
      <c r="F36" s="167"/>
      <c r="G36" s="168">
        <f t="shared" si="0"/>
        <v>22.07450553328616</v>
      </c>
    </row>
    <row r="37" spans="1:7" s="45" customFormat="1" ht="12" customHeight="1">
      <c r="A37" s="2">
        <v>701</v>
      </c>
      <c r="B37" s="90" t="s">
        <v>67</v>
      </c>
      <c r="C37" s="148">
        <v>151132</v>
      </c>
      <c r="D37" s="227"/>
      <c r="E37" s="154">
        <v>36291</v>
      </c>
      <c r="F37" s="127"/>
      <c r="G37" s="174">
        <f t="shared" si="0"/>
        <v>24.012783526983032</v>
      </c>
    </row>
    <row r="38" spans="1:7" s="45" customFormat="1" ht="12" customHeight="1">
      <c r="A38" s="3">
        <v>702</v>
      </c>
      <c r="B38" s="91" t="s">
        <v>68</v>
      </c>
      <c r="C38" s="148">
        <v>331003</v>
      </c>
      <c r="D38" s="223"/>
      <c r="E38" s="154">
        <v>71610</v>
      </c>
      <c r="F38" s="27"/>
      <c r="G38" s="171">
        <f t="shared" si="0"/>
        <v>21.63424500684284</v>
      </c>
    </row>
    <row r="39" spans="1:7" s="45" customFormat="1" ht="12" customHeight="1">
      <c r="A39" s="3">
        <v>703</v>
      </c>
      <c r="B39" s="91" t="s">
        <v>129</v>
      </c>
      <c r="C39" s="180">
        <v>38987</v>
      </c>
      <c r="D39" s="223"/>
      <c r="E39" s="154">
        <v>9326</v>
      </c>
      <c r="F39" s="27"/>
      <c r="G39" s="171">
        <f t="shared" si="0"/>
        <v>23.920794110857464</v>
      </c>
    </row>
    <row r="40" spans="1:7" s="45" customFormat="1" ht="14.25" customHeight="1">
      <c r="A40" s="3">
        <v>707</v>
      </c>
      <c r="B40" s="95" t="s">
        <v>69</v>
      </c>
      <c r="C40" s="149">
        <v>450</v>
      </c>
      <c r="D40" s="27"/>
      <c r="E40" s="132">
        <v>63</v>
      </c>
      <c r="F40" s="27"/>
      <c r="G40" s="171">
        <f t="shared" si="0"/>
        <v>14.000000000000002</v>
      </c>
    </row>
    <row r="41" spans="1:7" s="45" customFormat="1" ht="15" customHeight="1" thickBot="1">
      <c r="A41" s="4">
        <v>709</v>
      </c>
      <c r="B41" s="96" t="s">
        <v>70</v>
      </c>
      <c r="C41" s="149">
        <v>39487</v>
      </c>
      <c r="D41" s="30"/>
      <c r="E41" s="180">
        <v>6561</v>
      </c>
      <c r="F41" s="30"/>
      <c r="G41" s="172">
        <f t="shared" si="0"/>
        <v>16.615595005951324</v>
      </c>
    </row>
    <row r="42" spans="1:7" s="45" customFormat="1" ht="12" customHeight="1" thickBot="1">
      <c r="A42" s="97">
        <v>800</v>
      </c>
      <c r="B42" s="98" t="s">
        <v>71</v>
      </c>
      <c r="C42" s="131">
        <f>SUM(C43:C44)</f>
        <v>81704</v>
      </c>
      <c r="D42" s="226">
        <f>SUM(D43:D44)</f>
        <v>0</v>
      </c>
      <c r="E42" s="125">
        <f>SUM(E43:E44)</f>
        <v>18983</v>
      </c>
      <c r="F42" s="126"/>
      <c r="G42" s="168">
        <f t="shared" si="0"/>
        <v>23.23386859884461</v>
      </c>
    </row>
    <row r="43" spans="1:7" s="45" customFormat="1" ht="14.25" customHeight="1">
      <c r="A43" s="2">
        <v>801</v>
      </c>
      <c r="B43" s="90" t="s">
        <v>72</v>
      </c>
      <c r="C43" s="149">
        <v>77342</v>
      </c>
      <c r="D43" s="227"/>
      <c r="E43" s="154">
        <v>18403</v>
      </c>
      <c r="F43" s="127"/>
      <c r="G43" s="174">
        <f t="shared" si="0"/>
        <v>23.794316154224095</v>
      </c>
    </row>
    <row r="44" spans="1:7" s="45" customFormat="1" ht="15" customHeight="1" thickBot="1">
      <c r="A44" s="4">
        <v>804</v>
      </c>
      <c r="B44" s="92" t="s">
        <v>73</v>
      </c>
      <c r="C44" s="149">
        <v>4362</v>
      </c>
      <c r="D44" s="224"/>
      <c r="E44" s="154">
        <v>580</v>
      </c>
      <c r="F44" s="30"/>
      <c r="G44" s="172">
        <f t="shared" si="0"/>
        <v>13.296652911508483</v>
      </c>
    </row>
    <row r="45" spans="1:7" s="45" customFormat="1" ht="12" customHeight="1" thickBot="1">
      <c r="A45" s="99">
        <v>1000</v>
      </c>
      <c r="B45" s="98" t="s">
        <v>75</v>
      </c>
      <c r="C45" s="131">
        <f>SUM(C47:C49)</f>
        <v>32465</v>
      </c>
      <c r="D45" s="226"/>
      <c r="E45" s="125">
        <f>SUM(E47:E49)</f>
        <v>11922</v>
      </c>
      <c r="F45" s="126"/>
      <c r="G45" s="168">
        <f t="shared" si="0"/>
        <v>36.722624364700444</v>
      </c>
    </row>
    <row r="46" spans="1:7" s="45" customFormat="1" ht="12" customHeight="1">
      <c r="A46" s="100">
        <v>1002</v>
      </c>
      <c r="B46" s="101" t="s">
        <v>102</v>
      </c>
      <c r="C46" s="155">
        <v>0</v>
      </c>
      <c r="D46" s="127"/>
      <c r="E46" s="129">
        <v>0</v>
      </c>
      <c r="F46" s="127"/>
      <c r="G46" s="174">
        <v>0</v>
      </c>
    </row>
    <row r="47" spans="1:7" s="185" customFormat="1" ht="12" customHeight="1">
      <c r="A47" s="102">
        <v>1003</v>
      </c>
      <c r="B47" s="95" t="s">
        <v>76</v>
      </c>
      <c r="C47" s="149">
        <v>28179</v>
      </c>
      <c r="D47" s="229"/>
      <c r="E47" s="154">
        <v>9711</v>
      </c>
      <c r="F47" s="39"/>
      <c r="G47" s="171">
        <f t="shared" si="0"/>
        <v>34.461833280102205</v>
      </c>
    </row>
    <row r="48" spans="1:7" s="185" customFormat="1" ht="13.5" customHeight="1">
      <c r="A48" s="181">
        <v>1004</v>
      </c>
      <c r="B48" s="96" t="s">
        <v>133</v>
      </c>
      <c r="C48" s="149">
        <v>2097</v>
      </c>
      <c r="D48" s="230"/>
      <c r="E48" s="154">
        <v>1661</v>
      </c>
      <c r="F48" s="182"/>
      <c r="G48" s="171">
        <f t="shared" si="0"/>
        <v>79.20839294229852</v>
      </c>
    </row>
    <row r="49" spans="1:7" s="45" customFormat="1" ht="13.5" customHeight="1" thickBot="1">
      <c r="A49" s="103">
        <v>1006</v>
      </c>
      <c r="B49" s="104" t="s">
        <v>77</v>
      </c>
      <c r="C49" s="149">
        <v>2189</v>
      </c>
      <c r="D49" s="231"/>
      <c r="E49" s="154">
        <v>550</v>
      </c>
      <c r="F49" s="156"/>
      <c r="G49" s="171">
        <v>0</v>
      </c>
    </row>
    <row r="50" spans="1:7" ht="13.5" customHeight="1" hidden="1">
      <c r="A50" s="105">
        <v>1101</v>
      </c>
      <c r="B50" s="106" t="s">
        <v>78</v>
      </c>
      <c r="C50" s="161"/>
      <c r="D50" s="232"/>
      <c r="E50" s="176"/>
      <c r="F50" s="175"/>
      <c r="G50" s="171" t="e">
        <f t="shared" si="0"/>
        <v>#DIV/0!</v>
      </c>
    </row>
    <row r="51" spans="1:7" ht="13.5" customHeight="1" hidden="1">
      <c r="A51" s="102">
        <v>1102</v>
      </c>
      <c r="B51" s="95" t="s">
        <v>79</v>
      </c>
      <c r="C51" s="162"/>
      <c r="D51" s="223"/>
      <c r="E51" s="132"/>
      <c r="F51" s="27"/>
      <c r="G51" s="171" t="e">
        <f t="shared" si="0"/>
        <v>#DIV/0!</v>
      </c>
    </row>
    <row r="52" spans="1:7" ht="14.25" customHeight="1" hidden="1">
      <c r="A52" s="102">
        <v>1103</v>
      </c>
      <c r="B52" s="95" t="s">
        <v>80</v>
      </c>
      <c r="C52" s="162"/>
      <c r="D52" s="223"/>
      <c r="E52" s="132"/>
      <c r="F52" s="27"/>
      <c r="G52" s="171" t="e">
        <f t="shared" si="0"/>
        <v>#DIV/0!</v>
      </c>
    </row>
    <row r="53" spans="1:7" ht="13.5" customHeight="1" hidden="1">
      <c r="A53" s="107">
        <v>1104</v>
      </c>
      <c r="B53" s="87" t="s">
        <v>81</v>
      </c>
      <c r="C53" s="163"/>
      <c r="D53" s="225"/>
      <c r="E53" s="128"/>
      <c r="F53" s="58"/>
      <c r="G53" s="172" t="e">
        <f t="shared" si="0"/>
        <v>#DIV/0!</v>
      </c>
    </row>
    <row r="54" spans="1:7" ht="13.5" customHeight="1" thickBot="1">
      <c r="A54" s="99">
        <v>1100</v>
      </c>
      <c r="B54" s="188" t="s">
        <v>74</v>
      </c>
      <c r="C54" s="131">
        <f>SUM(C55:C57)</f>
        <v>63933</v>
      </c>
      <c r="D54" s="226"/>
      <c r="E54" s="165">
        <f>SUM(E55:E57)</f>
        <v>12272</v>
      </c>
      <c r="F54" s="177"/>
      <c r="G54" s="168">
        <f t="shared" si="0"/>
        <v>19.19509486493673</v>
      </c>
    </row>
    <row r="55" spans="1:7" ht="13.5" customHeight="1">
      <c r="A55" s="189">
        <v>1101</v>
      </c>
      <c r="B55" s="106" t="s">
        <v>135</v>
      </c>
      <c r="C55" s="58">
        <v>24061</v>
      </c>
      <c r="D55" s="225"/>
      <c r="E55" s="190">
        <v>6379</v>
      </c>
      <c r="F55" s="191"/>
      <c r="G55" s="192">
        <f>E55/C55*100</f>
        <v>26.51178255267861</v>
      </c>
    </row>
    <row r="56" spans="1:7" ht="13.5" customHeight="1">
      <c r="A56" s="108">
        <v>1102</v>
      </c>
      <c r="B56" s="95" t="s">
        <v>103</v>
      </c>
      <c r="C56" s="193">
        <v>36195</v>
      </c>
      <c r="D56" s="223"/>
      <c r="E56" s="195">
        <v>5026</v>
      </c>
      <c r="F56" s="130"/>
      <c r="G56" s="171">
        <f t="shared" si="0"/>
        <v>13.885895841967121</v>
      </c>
    </row>
    <row r="57" spans="1:7" ht="13.5" customHeight="1">
      <c r="A57" s="108">
        <v>1105</v>
      </c>
      <c r="B57" s="194" t="s">
        <v>119</v>
      </c>
      <c r="C57" s="157">
        <v>3677</v>
      </c>
      <c r="D57" s="223"/>
      <c r="E57" s="196">
        <v>867</v>
      </c>
      <c r="F57" s="130"/>
      <c r="G57" s="171">
        <f t="shared" si="0"/>
        <v>23.57900462333424</v>
      </c>
    </row>
    <row r="58" spans="1:7" ht="13.5" customHeight="1">
      <c r="A58" s="109">
        <v>1200</v>
      </c>
      <c r="B58" s="144" t="s">
        <v>104</v>
      </c>
      <c r="C58" s="157">
        <v>2752</v>
      </c>
      <c r="D58" s="223"/>
      <c r="E58" s="154">
        <v>688</v>
      </c>
      <c r="F58" s="130"/>
      <c r="G58" s="171">
        <f t="shared" si="0"/>
        <v>25</v>
      </c>
    </row>
    <row r="59" spans="1:7" ht="13.5" customHeight="1" thickBot="1">
      <c r="A59" s="110">
        <v>1300</v>
      </c>
      <c r="B59" s="145" t="s">
        <v>51</v>
      </c>
      <c r="C59" s="157">
        <v>1392</v>
      </c>
      <c r="D59" s="30"/>
      <c r="E59" s="158">
        <v>0</v>
      </c>
      <c r="F59" s="178"/>
      <c r="G59" s="172">
        <f t="shared" si="0"/>
        <v>0</v>
      </c>
    </row>
    <row r="60" spans="1:7" ht="16.5" customHeight="1" thickBot="1">
      <c r="A60" s="1"/>
      <c r="B60" s="5" t="s">
        <v>105</v>
      </c>
      <c r="C60" s="159">
        <f>C59+C58+C54+C45+C42+C36+C35+C30+C22+C18+C16+C7</f>
        <v>1083917</v>
      </c>
      <c r="D60" s="233"/>
      <c r="E60" s="179">
        <f>E59+E58+E54+E45+E42+E36+E35+E30+E22+E18+E16+E7</f>
        <v>204702</v>
      </c>
      <c r="F60" s="177"/>
      <c r="G60" s="168">
        <f t="shared" si="0"/>
        <v>18.885394361376378</v>
      </c>
    </row>
    <row r="61" ht="9.75" customHeight="1"/>
    <row r="62" spans="1:2" ht="14.25" customHeight="1">
      <c r="A62" s="201" t="s">
        <v>112</v>
      </c>
      <c r="B62" s="201"/>
    </row>
    <row r="63" spans="1:2" ht="12.75">
      <c r="A63" s="201"/>
      <c r="B63" s="201"/>
    </row>
    <row r="64" spans="1:7" ht="14.25">
      <c r="A64" s="201"/>
      <c r="B64" s="201"/>
      <c r="E64" s="202" t="s">
        <v>122</v>
      </c>
      <c r="F64" s="202"/>
      <c r="G64" s="202"/>
    </row>
  </sheetData>
  <sheetProtection/>
  <mergeCells count="7">
    <mergeCell ref="C1:G1"/>
    <mergeCell ref="B2:G2"/>
    <mergeCell ref="A3:G3"/>
    <mergeCell ref="A4:G4"/>
    <mergeCell ref="E5:G5"/>
    <mergeCell ref="A62:B64"/>
    <mergeCell ref="E64:G6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2024-04-10T04:29:49Z</cp:lastPrinted>
  <dcterms:created xsi:type="dcterms:W3CDTF">1996-10-08T23:32:33Z</dcterms:created>
  <dcterms:modified xsi:type="dcterms:W3CDTF">2024-04-10T04:31:46Z</dcterms:modified>
  <cp:category/>
  <cp:version/>
  <cp:contentType/>
  <cp:contentStatus/>
</cp:coreProperties>
</file>