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<sst xmlns="http://schemas.openxmlformats.org/spreadsheetml/2006/main" count="78" uniqueCount="56">
  <si>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Приложение №2 к муниципальной программе  «Общегосударственные вопросы на территории городского округа Нижняя Салда до 2024 года"</t>
  </si>
  <si>
    <t>«Общегосударственные вопросы»;«Общегосударственные вопросы»</t>
  </si>
  <si>
    <t>ПЛАН МЕРОПРИЯТИЙ</t>
  </si>
  <si>
    <t>по выполнению муниципальной программы</t>
  </si>
  <si>
    <t xml:space="preserve"> "Общегосударственные вопросы на территории городского округа Нижняя Салда до 2024 года"</t>
  </si>
  <si>
    <t>(руб.)</t>
  </si>
  <si>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</si>
  <si>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</si>
  <si>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</t>
  </si>
  <si>
    <t>Номер строки целевого показателя, на достижение которого направлено мероприятие</t>
  </si>
  <si>
    <t>всего</t>
  </si>
  <si>
    <t>первый год                                       2014</t>
  </si>
  <si>
    <t>второй год                                 2015</t>
  </si>
  <si>
    <t>третий год                                         2016</t>
  </si>
  <si>
    <t>четвёртый год                                    2017</t>
  </si>
  <si>
    <t>пятый год                                        2018</t>
  </si>
  <si>
    <t>шестой год                                   2019</t>
  </si>
  <si>
    <t>седьмой год                                  2020</t>
  </si>
  <si>
    <t xml:space="preserve"> восьмой год                               2021</t>
  </si>
  <si>
    <t xml:space="preserve"> девятый год                               2022</t>
  </si>
  <si>
    <t xml:space="preserve"> десятый год                               2023</t>
  </si>
  <si>
    <t xml:space="preserve"> одиннадцатый             год             2024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</si>
  <si>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</si>
  <si>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</si>
  <si>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</si>
  <si>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</si>
  <si>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</si>
  <si>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</si>
  <si>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</si>
  <si>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</si>
  <si>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</si>
  <si>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</si>
  <si>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 ПО МУНИЦИПАЛЬНОЙ ПРОГРАММЕ, В ТОМ ЧИСЛЕ:</t>
  </si>
  <si>
    <t>областной бюджет</t>
  </si>
  <si>
    <t>местный бюджет</t>
  </si>
  <si>
    <t>Прочие нужды</t>
  </si>
  <si>
    <t>Подпрограмма 1. Обеспечение иных расходных полномочий</t>
  </si>
  <si>
    <t>Всего по направлению «Прочие нужды», в том числе:</t>
  </si>
  <si>
    <t xml:space="preserve">Мероприятие 1. Уплата членских взносов  ассоциации «Совет муниципальных образований»                  </t>
  </si>
  <si>
    <t>1.1.1.</t>
  </si>
  <si>
    <t>Подпрограмма 2. Обеспечение деятельности административных комиссий</t>
  </si>
  <si>
    <t>Мероприятие 2. Осуществление государственного полномочия Свердловской области по созданию административных комиссий</t>
  </si>
  <si>
    <t>2.1.1,2.1.2</t>
  </si>
  <si>
    <t>Мероприятие 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</si>
  <si>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2.1.3</t>
  </si>
  <si>
    <t>Подпрограмма 3. Пенсионное обеспечение муниципальных служащих</t>
  </si>
  <si>
    <t>Мероприятие 4.  Пенсионное обеспечение муниципальных служащих</t>
  </si>
  <si>
    <t>3.1.1</t>
  </si>
  <si>
    <t>Подпрограмма 4. Организация работы подведомственных учреждений администрации городского округа Нижняя Салда</t>
  </si>
  <si>
    <t>Мероприятие 5. Обеспечение деятельности МКУ "Архив городского округа Нижняя Салда"</t>
  </si>
  <si>
    <t>4.1.1,4.1.2</t>
  </si>
  <si>
    <t>Мероприятие 6. Средства массовой информации</t>
  </si>
  <si>
    <t>4.2.1</t>
  </si>
  <si>
    <t>Мероприятие 7. Обеспечение деятельности МКУ "Служба муниципального заказа городского округа Нижняя Салда"</t>
  </si>
  <si>
    <t>4.3.1</t>
  </si>
  <si>
    <t>Мероприятие 8. Погашение кредиторской задолженности МКУ "Архив городского округа Нижняя Салда"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</si>
</sst>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.00;\-#,##0.00"/>
    <numFmt numFmtId="167" formatCode="#,##0.0\ _р_."/>
    <numFmt numFmtId="168" formatCode="#,##0"/>
    <numFmt numFmtId="169" formatCode="#,##0.00;[RED]\-#,##0.00"/>
    <numFmt numFmtId="170" formatCode="#,##0.00"/>
    <numFmt numFmtId="171" formatCode="#,###.00"/>
    <numFmt numFmtId="172" formatCode="#,##0.0"/>
    <numFmt numFmtId="173" formatCode="0"/>
  </numFmts>
  <fonts count="9">
    <font>
      <sz val="10"/>
      <name val="Arial"/>
      <family val="2"/>
    </font>
    <font>
      <sz val="10.5"/>
      <name val="Times New Roman;Times New Roman"/>
      <family val="0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Alignment="1">
      <alignment vertical="center" wrapText="1"/>
    </xf>
    <xf numFmtId="164" fontId="2" fillId="0" borderId="0" xfId="0" applyFont="1" applyAlignment="1">
      <alignment horizontal="right" vertical="center" wrapText="1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 wrapText="1"/>
    </xf>
    <xf numFmtId="164" fontId="5" fillId="0" borderId="0" xfId="0" applyFont="1" applyAlignment="1">
      <alignment horizontal="right" vertical="center" wrapText="1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/>
    </xf>
    <xf numFmtId="165" fontId="4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2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166" fontId="6" fillId="2" borderId="3" xfId="0" applyNumberFormat="1" applyFont="1" applyFill="1" applyBorder="1" applyAlignment="1">
      <alignment horizontal="right" vertical="top" wrapText="1"/>
    </xf>
    <xf numFmtId="167" fontId="6" fillId="2" borderId="3" xfId="0" applyNumberFormat="1" applyFont="1" applyFill="1" applyBorder="1" applyAlignment="1">
      <alignment horizontal="right" vertical="top" wrapText="1"/>
    </xf>
    <xf numFmtId="167" fontId="6" fillId="0" borderId="3" xfId="0" applyNumberFormat="1" applyFont="1" applyFill="1" applyBorder="1" applyAlignment="1">
      <alignment horizontal="right" vertical="top" wrapText="1"/>
    </xf>
    <xf numFmtId="168" fontId="6" fillId="2" borderId="3" xfId="0" applyNumberFormat="1" applyFont="1" applyFill="1" applyBorder="1" applyAlignment="1">
      <alignment horizontal="right" vertical="top" wrapText="1"/>
    </xf>
    <xf numFmtId="169" fontId="6" fillId="2" borderId="3" xfId="0" applyNumberFormat="1" applyFont="1" applyFill="1" applyBorder="1" applyAlignment="1">
      <alignment horizontal="right" vertical="top" wrapText="1"/>
    </xf>
    <xf numFmtId="164" fontId="0" fillId="0" borderId="0" xfId="0" applyNumberFormat="1" applyBorder="1" applyAlignment="1">
      <alignment vertical="center"/>
    </xf>
    <xf numFmtId="164" fontId="7" fillId="2" borderId="3" xfId="0" applyNumberFormat="1" applyFont="1" applyFill="1" applyBorder="1" applyAlignment="1">
      <alignment horizontal="left" vertical="top" wrapText="1"/>
    </xf>
    <xf numFmtId="166" fontId="7" fillId="2" borderId="3" xfId="0" applyNumberFormat="1" applyFont="1" applyFill="1" applyBorder="1" applyAlignment="1">
      <alignment horizontal="right" vertical="top" wrapText="1"/>
    </xf>
    <xf numFmtId="167" fontId="7" fillId="2" borderId="3" xfId="0" applyNumberFormat="1" applyFont="1" applyFill="1" applyBorder="1" applyAlignment="1">
      <alignment horizontal="right" vertical="top" wrapText="1"/>
    </xf>
    <xf numFmtId="167" fontId="7" fillId="0" borderId="3" xfId="0" applyNumberFormat="1" applyFont="1" applyFill="1" applyBorder="1" applyAlignment="1">
      <alignment horizontal="right" vertical="top" wrapText="1"/>
    </xf>
    <xf numFmtId="168" fontId="7" fillId="2" borderId="3" xfId="0" applyNumberFormat="1" applyFont="1" applyFill="1" applyBorder="1" applyAlignment="1">
      <alignment horizontal="right" vertical="top" wrapText="1"/>
    </xf>
    <xf numFmtId="169" fontId="7" fillId="2" borderId="3" xfId="0" applyNumberFormat="1" applyFont="1" applyFill="1" applyBorder="1" applyAlignment="1">
      <alignment horizontal="right" vertical="top" wrapText="1"/>
    </xf>
    <xf numFmtId="168" fontId="7" fillId="2" borderId="3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 horizontal="right" vertical="center"/>
    </xf>
    <xf numFmtId="164" fontId="6" fillId="3" borderId="3" xfId="0" applyNumberFormat="1" applyFont="1" applyFill="1" applyBorder="1" applyAlignment="1">
      <alignment horizontal="left" vertical="top" wrapText="1"/>
    </xf>
    <xf numFmtId="170" fontId="6" fillId="2" borderId="3" xfId="0" applyNumberFormat="1" applyFont="1" applyFill="1" applyBorder="1" applyAlignment="1">
      <alignment horizontal="right" vertical="top" wrapText="1"/>
    </xf>
    <xf numFmtId="170" fontId="7" fillId="2" borderId="3" xfId="0" applyNumberFormat="1" applyFont="1" applyFill="1" applyBorder="1" applyAlignment="1">
      <alignment horizontal="right" vertical="top" wrapText="1"/>
    </xf>
    <xf numFmtId="164" fontId="0" fillId="0" borderId="5" xfId="0" applyNumberFormat="1" applyFont="1" applyBorder="1" applyAlignment="1">
      <alignment horizontal="left" vertical="top" wrapText="1"/>
    </xf>
    <xf numFmtId="170" fontId="0" fillId="0" borderId="5" xfId="0" applyNumberFormat="1" applyFont="1" applyBorder="1" applyAlignment="1">
      <alignment horizontal="right" vertical="top" wrapText="1"/>
    </xf>
    <xf numFmtId="167" fontId="0" fillId="0" borderId="5" xfId="0" applyNumberFormat="1" applyFont="1" applyBorder="1" applyAlignment="1">
      <alignment horizontal="right" vertical="top" wrapText="1"/>
    </xf>
    <xf numFmtId="167" fontId="0" fillId="0" borderId="5" xfId="0" applyNumberFormat="1" applyFont="1" applyFill="1" applyBorder="1" applyAlignment="1">
      <alignment horizontal="right" vertical="top" wrapText="1"/>
    </xf>
    <xf numFmtId="170" fontId="7" fillId="2" borderId="5" xfId="0" applyNumberFormat="1" applyFont="1" applyFill="1" applyBorder="1" applyAlignment="1">
      <alignment horizontal="right" vertical="top" wrapText="1"/>
    </xf>
    <xf numFmtId="170" fontId="0" fillId="2" borderId="5" xfId="0" applyNumberFormat="1" applyFont="1" applyFill="1" applyBorder="1" applyAlignment="1">
      <alignment horizontal="right" vertical="top" wrapText="1"/>
    </xf>
    <xf numFmtId="169" fontId="0" fillId="0" borderId="5" xfId="0" applyNumberFormat="1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left" vertical="top" wrapText="1"/>
    </xf>
    <xf numFmtId="165" fontId="6" fillId="2" borderId="3" xfId="0" applyNumberFormat="1" applyFont="1" applyFill="1" applyBorder="1" applyAlignment="1">
      <alignment horizontal="left" vertical="top" wrapText="1"/>
    </xf>
    <xf numFmtId="165" fontId="0" fillId="0" borderId="3" xfId="0" applyNumberFormat="1" applyFont="1" applyBorder="1" applyAlignment="1">
      <alignment horizontal="left" vertical="top" wrapText="1"/>
    </xf>
    <xf numFmtId="168" fontId="4" fillId="0" borderId="5" xfId="0" applyNumberFormat="1" applyFont="1" applyBorder="1" applyAlignment="1">
      <alignment horizontal="right" vertical="top" wrapText="1"/>
    </xf>
    <xf numFmtId="167" fontId="4" fillId="0" borderId="5" xfId="0" applyNumberFormat="1" applyFont="1" applyBorder="1" applyAlignment="1">
      <alignment horizontal="right" vertical="top" wrapText="1"/>
    </xf>
    <xf numFmtId="168" fontId="4" fillId="2" borderId="5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5" fontId="4" fillId="0" borderId="3" xfId="0" applyNumberFormat="1" applyFont="1" applyBorder="1" applyAlignment="1">
      <alignment horizontal="left" vertical="top" wrapText="1"/>
    </xf>
    <xf numFmtId="168" fontId="0" fillId="0" borderId="5" xfId="0" applyNumberFormat="1" applyFont="1" applyBorder="1" applyAlignment="1">
      <alignment horizontal="right" vertical="top" wrapText="1"/>
    </xf>
    <xf numFmtId="168" fontId="0" fillId="2" borderId="5" xfId="0" applyNumberFormat="1" applyFont="1" applyFill="1" applyBorder="1" applyAlignment="1">
      <alignment horizontal="right" vertical="top" wrapText="1"/>
    </xf>
    <xf numFmtId="168" fontId="7" fillId="2" borderId="5" xfId="0" applyNumberFormat="1" applyFont="1" applyFill="1" applyBorder="1" applyAlignment="1">
      <alignment horizontal="right" vertical="top" wrapText="1"/>
    </xf>
    <xf numFmtId="169" fontId="6" fillId="2" borderId="3" xfId="0" applyNumberFormat="1" applyFont="1" applyFill="1" applyBorder="1" applyAlignment="1">
      <alignment horizontal="center" vertical="top" wrapText="1"/>
    </xf>
    <xf numFmtId="169" fontId="7" fillId="2" borderId="3" xfId="0" applyNumberFormat="1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left" vertical="top" wrapText="1"/>
    </xf>
    <xf numFmtId="169" fontId="7" fillId="0" borderId="3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left" vertical="top" wrapText="1"/>
    </xf>
    <xf numFmtId="167" fontId="7" fillId="2" borderId="5" xfId="0" applyNumberFormat="1" applyFont="1" applyFill="1" applyBorder="1" applyAlignment="1">
      <alignment horizontal="right" vertical="top" wrapText="1"/>
    </xf>
    <xf numFmtId="167" fontId="7" fillId="0" borderId="5" xfId="0" applyNumberFormat="1" applyFont="1" applyFill="1" applyBorder="1" applyAlignment="1">
      <alignment horizontal="right" vertical="top" wrapText="1"/>
    </xf>
    <xf numFmtId="169" fontId="7" fillId="2" borderId="5" xfId="0" applyNumberFormat="1" applyFont="1" applyFill="1" applyBorder="1" applyAlignment="1">
      <alignment horizontal="right" vertical="top" wrapText="1"/>
    </xf>
    <xf numFmtId="167" fontId="7" fillId="0" borderId="6" xfId="0" applyNumberFormat="1" applyFont="1" applyFill="1" applyBorder="1" applyAlignment="1">
      <alignment horizontal="right" vertical="top" wrapText="1"/>
    </xf>
    <xf numFmtId="168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169" fontId="7" fillId="2" borderId="6" xfId="0" applyNumberFormat="1" applyFont="1" applyFill="1" applyBorder="1" applyAlignment="1">
      <alignment horizontal="right" vertical="top" wrapText="1"/>
    </xf>
    <xf numFmtId="164" fontId="7" fillId="2" borderId="6" xfId="0" applyNumberFormat="1" applyFont="1" applyFill="1" applyBorder="1" applyAlignment="1">
      <alignment horizontal="left" vertical="top" wrapText="1"/>
    </xf>
    <xf numFmtId="164" fontId="0" fillId="0" borderId="7" xfId="0" applyNumberFormat="1" applyBorder="1" applyAlignment="1">
      <alignment horizontal="left" vertical="center"/>
    </xf>
    <xf numFmtId="171" fontId="6" fillId="2" borderId="3" xfId="0" applyNumberFormat="1" applyFont="1" applyFill="1" applyBorder="1" applyAlignment="1">
      <alignment horizontal="right" vertical="center" wrapText="1"/>
    </xf>
    <xf numFmtId="170" fontId="4" fillId="0" borderId="8" xfId="0" applyNumberFormat="1" applyFont="1" applyBorder="1" applyAlignment="1">
      <alignment horizontal="center" vertical="center"/>
    </xf>
    <xf numFmtId="170" fontId="4" fillId="0" borderId="3" xfId="0" applyNumberFormat="1" applyFont="1" applyFill="1" applyBorder="1" applyAlignment="1">
      <alignment vertical="center"/>
    </xf>
    <xf numFmtId="170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70" fontId="7" fillId="2" borderId="4" xfId="0" applyNumberFormat="1" applyFont="1" applyFill="1" applyBorder="1" applyAlignment="1">
      <alignment horizontal="right" vertical="top" wrapText="1"/>
    </xf>
    <xf numFmtId="170" fontId="0" fillId="0" borderId="4" xfId="0" applyNumberFormat="1" applyBorder="1" applyAlignment="1">
      <alignment horizontal="center" vertical="center"/>
    </xf>
    <xf numFmtId="172" fontId="7" fillId="0" borderId="3" xfId="0" applyNumberFormat="1" applyFont="1" applyFill="1" applyBorder="1" applyAlignment="1">
      <alignment horizontal="right" vertical="top" wrapText="1"/>
    </xf>
    <xf numFmtId="172" fontId="7" fillId="2" borderId="3" xfId="0" applyNumberFormat="1" applyFont="1" applyFill="1" applyBorder="1" applyAlignment="1">
      <alignment horizontal="right" vertical="top" wrapText="1"/>
    </xf>
    <xf numFmtId="173" fontId="7" fillId="2" borderId="3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85" zoomScaleNormal="85" workbookViewId="0" topLeftCell="A31">
      <selection activeCell="B31" sqref="B31"/>
    </sheetView>
  </sheetViews>
  <sheetFormatPr defaultColWidth="9.140625" defaultRowHeight="12.75" customHeight="1"/>
  <cols>
    <col min="1" max="1" width="7.421875" style="1" customWidth="1"/>
    <col min="2" max="2" width="39.7109375" style="1" customWidth="1"/>
    <col min="3" max="3" width="20.140625" style="1" customWidth="1"/>
    <col min="4" max="4" width="18.00390625" style="1" customWidth="1"/>
    <col min="5" max="5" width="14.57421875" style="2" customWidth="1"/>
    <col min="6" max="6" width="16.00390625" style="3" customWidth="1"/>
    <col min="7" max="7" width="16.57421875" style="1" customWidth="1"/>
    <col min="8" max="8" width="17.00390625" style="1" customWidth="1"/>
    <col min="9" max="14" width="15.421875" style="1" customWidth="1"/>
    <col min="15" max="15" width="16.7109375" style="1" customWidth="1"/>
    <col min="16" max="16" width="0" style="1" hidden="1" customWidth="1"/>
    <col min="17" max="19" width="9.140625" style="1" customWidth="1"/>
    <col min="20" max="20" width="34.28125" style="1" customWidth="1"/>
    <col min="21" max="16384" width="9.140625" style="1" customWidth="1"/>
  </cols>
  <sheetData>
    <row r="1" spans="1:20" ht="75" customHeight="1">
      <c r="A1" s="4"/>
      <c r="B1" s="4"/>
      <c r="C1" s="4"/>
      <c r="D1" s="4"/>
      <c r="I1" s="5" t="s">
        <v>0</v>
      </c>
      <c r="J1" s="5"/>
      <c r="K1" s="5"/>
      <c r="L1" s="5"/>
      <c r="M1" s="5"/>
      <c r="N1" s="5"/>
      <c r="O1" s="5"/>
      <c r="P1" s="1" t="s">
        <v>1</v>
      </c>
      <c r="Q1" s="6"/>
      <c r="R1" s="6"/>
      <c r="S1" s="6"/>
      <c r="T1" s="7"/>
    </row>
    <row r="2" spans="1:20" ht="25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6"/>
      <c r="R2" s="6"/>
      <c r="S2" s="6"/>
      <c r="T2" s="7"/>
    </row>
    <row r="3" spans="1:20" s="12" customFormat="1" ht="12.7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  <c r="Q3" s="11"/>
      <c r="R3" s="11"/>
      <c r="S3" s="11"/>
      <c r="T3" s="7"/>
    </row>
    <row r="4" spans="1:20" s="12" customFormat="1" ht="12.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9"/>
      <c r="Q4" s="11"/>
      <c r="R4" s="11"/>
      <c r="S4" s="11"/>
      <c r="T4" s="7"/>
    </row>
    <row r="5" spans="1:20" ht="19.5" customHeigh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6"/>
      <c r="R5" s="6"/>
      <c r="S5" s="6"/>
      <c r="T5" s="16"/>
    </row>
    <row r="6" spans="1:20" s="21" customFormat="1" ht="12.75" customHeight="1">
      <c r="A6" s="17" t="s">
        <v>6</v>
      </c>
      <c r="B6" s="17" t="s">
        <v>7</v>
      </c>
      <c r="C6" s="18" t="s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 t="s">
        <v>9</v>
      </c>
      <c r="P6" s="19"/>
      <c r="Q6" s="20"/>
      <c r="R6" s="20"/>
      <c r="S6" s="20"/>
      <c r="T6" s="7"/>
    </row>
    <row r="7" spans="1:20" s="21" customFormat="1" ht="81.75" customHeight="1">
      <c r="A7" s="17"/>
      <c r="B7" s="17"/>
      <c r="C7" s="22" t="s">
        <v>10</v>
      </c>
      <c r="D7" s="22" t="s">
        <v>11</v>
      </c>
      <c r="E7" s="23" t="s">
        <v>12</v>
      </c>
      <c r="F7" s="24" t="s">
        <v>13</v>
      </c>
      <c r="G7" s="24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22" t="s">
        <v>21</v>
      </c>
      <c r="O7" s="17"/>
      <c r="P7" s="19"/>
      <c r="Q7" s="20"/>
      <c r="R7" s="20"/>
      <c r="S7" s="20"/>
      <c r="T7" s="16"/>
    </row>
    <row r="8" spans="1:20" s="21" customFormat="1" ht="12.75" customHeight="1">
      <c r="A8" s="25" t="s">
        <v>22</v>
      </c>
      <c r="B8" s="25" t="s">
        <v>23</v>
      </c>
      <c r="C8" s="25" t="s">
        <v>24</v>
      </c>
      <c r="D8" s="25" t="s">
        <v>25</v>
      </c>
      <c r="E8" s="26" t="s">
        <v>26</v>
      </c>
      <c r="F8" s="27" t="s">
        <v>27</v>
      </c>
      <c r="G8" s="27" t="s">
        <v>28</v>
      </c>
      <c r="H8" s="25" t="s">
        <v>29</v>
      </c>
      <c r="I8" s="25" t="s">
        <v>30</v>
      </c>
      <c r="J8" s="25" t="s">
        <v>31</v>
      </c>
      <c r="K8" s="25">
        <v>11</v>
      </c>
      <c r="L8" s="25">
        <v>12</v>
      </c>
      <c r="M8" s="25">
        <v>13</v>
      </c>
      <c r="N8" s="25">
        <v>14</v>
      </c>
      <c r="O8" s="28">
        <v>15</v>
      </c>
      <c r="P8" s="29"/>
      <c r="Q8" s="20"/>
      <c r="R8" s="20"/>
      <c r="S8" s="20"/>
      <c r="T8" s="16"/>
    </row>
    <row r="9" spans="1:20" ht="25.5" customHeight="1">
      <c r="A9" s="30">
        <v>1</v>
      </c>
      <c r="B9" s="30" t="s">
        <v>32</v>
      </c>
      <c r="C9" s="31">
        <f aca="true" t="shared" si="0" ref="C9:C11">SUM(C12)</f>
        <v>91465482.41</v>
      </c>
      <c r="D9" s="32">
        <f aca="true" t="shared" si="1" ref="D9:D11">SUM(D12)</f>
        <v>9977956</v>
      </c>
      <c r="E9" s="33">
        <f aca="true" t="shared" si="2" ref="E9:E11">SUM(E12)</f>
        <v>9835325</v>
      </c>
      <c r="F9" s="34">
        <f aca="true" t="shared" si="3" ref="F9:F11">SUM(F12)</f>
        <v>10071589</v>
      </c>
      <c r="G9" s="34">
        <f aca="true" t="shared" si="4" ref="G9:G11">SUM(G12)</f>
        <v>10660786</v>
      </c>
      <c r="H9" s="32">
        <f aca="true" t="shared" si="5" ref="H9:H11">SUM(H12)</f>
        <v>11138501</v>
      </c>
      <c r="I9" s="35">
        <f aca="true" t="shared" si="6" ref="I9:I11">SUM(I12)</f>
        <v>14217973.41</v>
      </c>
      <c r="J9" s="32">
        <f aca="true" t="shared" si="7" ref="J9:J11">SUM(J12)</f>
        <v>12792928</v>
      </c>
      <c r="K9" s="32">
        <f aca="true" t="shared" si="8" ref="K9:K11">SUM(K12)</f>
        <v>12770424</v>
      </c>
      <c r="L9" s="32">
        <f aca="true" t="shared" si="9" ref="L9:L11">SUM(L12)</f>
        <v>0</v>
      </c>
      <c r="M9" s="32">
        <f aca="true" t="shared" si="10" ref="M9:M11">SUM(M12)</f>
        <v>0</v>
      </c>
      <c r="N9" s="32">
        <f aca="true" t="shared" si="11" ref="N9:N11">SUM(N12)</f>
        <v>0</v>
      </c>
      <c r="O9" s="30"/>
      <c r="P9" s="36"/>
      <c r="Q9" s="6"/>
      <c r="R9" s="6"/>
      <c r="S9" s="6"/>
      <c r="T9" s="16"/>
    </row>
    <row r="10" spans="1:20" ht="12.75" customHeight="1">
      <c r="A10" s="37">
        <v>2</v>
      </c>
      <c r="B10" s="37" t="s">
        <v>33</v>
      </c>
      <c r="C10" s="38">
        <f t="shared" si="0"/>
        <v>3096400</v>
      </c>
      <c r="D10" s="39">
        <f t="shared" si="1"/>
        <v>327600</v>
      </c>
      <c r="E10" s="40">
        <f t="shared" si="2"/>
        <v>328000</v>
      </c>
      <c r="F10" s="41">
        <f t="shared" si="3"/>
        <v>351400</v>
      </c>
      <c r="G10" s="41">
        <f t="shared" si="4"/>
        <v>574700</v>
      </c>
      <c r="H10" s="39">
        <f t="shared" si="5"/>
        <v>379200</v>
      </c>
      <c r="I10" s="42">
        <f t="shared" si="6"/>
        <v>368500</v>
      </c>
      <c r="J10" s="39">
        <f t="shared" si="7"/>
        <v>378500</v>
      </c>
      <c r="K10" s="39">
        <f t="shared" si="8"/>
        <v>388500</v>
      </c>
      <c r="L10" s="39">
        <f t="shared" si="9"/>
        <v>0</v>
      </c>
      <c r="M10" s="39">
        <f t="shared" si="10"/>
        <v>0</v>
      </c>
      <c r="N10" s="39">
        <f t="shared" si="11"/>
        <v>0</v>
      </c>
      <c r="O10" s="37"/>
      <c r="P10" s="36"/>
      <c r="T10"/>
    </row>
    <row r="11" spans="1:16" ht="12.75" customHeight="1">
      <c r="A11" s="30">
        <v>3</v>
      </c>
      <c r="B11" s="37" t="s">
        <v>34</v>
      </c>
      <c r="C11" s="38">
        <f t="shared" si="0"/>
        <v>88369082.41</v>
      </c>
      <c r="D11" s="39">
        <f t="shared" si="1"/>
        <v>9650356</v>
      </c>
      <c r="E11" s="40">
        <f t="shared" si="2"/>
        <v>9507325</v>
      </c>
      <c r="F11" s="41">
        <f t="shared" si="3"/>
        <v>9720189</v>
      </c>
      <c r="G11" s="41">
        <f t="shared" si="4"/>
        <v>10086086</v>
      </c>
      <c r="H11" s="39">
        <f t="shared" si="5"/>
        <v>10759301</v>
      </c>
      <c r="I11" s="42">
        <f t="shared" si="6"/>
        <v>13849473.41</v>
      </c>
      <c r="J11" s="39">
        <f t="shared" si="7"/>
        <v>12414428</v>
      </c>
      <c r="K11" s="39">
        <f t="shared" si="8"/>
        <v>12381924</v>
      </c>
      <c r="L11" s="39">
        <f t="shared" si="9"/>
        <v>0</v>
      </c>
      <c r="M11" s="39">
        <f t="shared" si="10"/>
        <v>0</v>
      </c>
      <c r="N11" s="39">
        <f t="shared" si="11"/>
        <v>0</v>
      </c>
      <c r="O11" s="37"/>
      <c r="P11" s="36"/>
    </row>
    <row r="12" spans="1:16" ht="12.75" customHeight="1">
      <c r="A12" s="37">
        <v>4</v>
      </c>
      <c r="B12" s="30" t="s">
        <v>35</v>
      </c>
      <c r="C12" s="31">
        <f>SUM(C13:C14)</f>
        <v>91465482.41</v>
      </c>
      <c r="D12" s="32">
        <f>SUM(D13:D14)</f>
        <v>9977956</v>
      </c>
      <c r="E12" s="33">
        <f>SUM(E13:E14)</f>
        <v>9835325</v>
      </c>
      <c r="F12" s="34">
        <f>SUM(F13:F14)</f>
        <v>10071589</v>
      </c>
      <c r="G12" s="34">
        <f>SUM(G13:G14)</f>
        <v>10660786</v>
      </c>
      <c r="H12" s="32">
        <f>SUM(H13:H14)</f>
        <v>11138501</v>
      </c>
      <c r="I12" s="35">
        <f>SUM(I13:I14)</f>
        <v>14217973.41</v>
      </c>
      <c r="J12" s="32">
        <f>SUM(J13:J14)</f>
        <v>12792928</v>
      </c>
      <c r="K12" s="32">
        <f>SUM(K13:K14)</f>
        <v>12770424</v>
      </c>
      <c r="L12" s="32">
        <f>SUM(L13:L14)</f>
        <v>0</v>
      </c>
      <c r="M12" s="32">
        <f>SUM(M13:M14)</f>
        <v>0</v>
      </c>
      <c r="N12" s="32">
        <f>SUM(N13:N14)</f>
        <v>0</v>
      </c>
      <c r="O12" s="30"/>
      <c r="P12" s="36"/>
    </row>
    <row r="13" spans="1:16" ht="12.75" customHeight="1">
      <c r="A13" s="30">
        <v>5</v>
      </c>
      <c r="B13" s="37" t="s">
        <v>33</v>
      </c>
      <c r="C13" s="38">
        <f>SUM(C23+C37)</f>
        <v>3096400</v>
      </c>
      <c r="D13" s="39">
        <f>SUM(D23+D37)</f>
        <v>327600</v>
      </c>
      <c r="E13" s="40">
        <f>SUM(E23+E37)</f>
        <v>328000</v>
      </c>
      <c r="F13" s="41">
        <f>SUM(F23+F37)</f>
        <v>351400</v>
      </c>
      <c r="G13" s="41">
        <f>SUM(G23+G37)</f>
        <v>574700</v>
      </c>
      <c r="H13" s="39">
        <f>SUM(H23+H37)</f>
        <v>379200</v>
      </c>
      <c r="I13" s="42">
        <f>SUM(I23+I37)</f>
        <v>368500</v>
      </c>
      <c r="J13" s="39">
        <f>SUM(J23+J37)</f>
        <v>378500</v>
      </c>
      <c r="K13" s="43">
        <f>SUM(K23+K37)</f>
        <v>388500</v>
      </c>
      <c r="L13" s="39">
        <f>SUM(L23+L37)</f>
        <v>0</v>
      </c>
      <c r="M13" s="39">
        <f>SUM(M23+M37)</f>
        <v>0</v>
      </c>
      <c r="N13" s="39">
        <f>SUM(N23+N37)</f>
        <v>0</v>
      </c>
      <c r="O13" s="37"/>
      <c r="P13" s="36"/>
    </row>
    <row r="14" spans="1:20" ht="12.75" customHeight="1">
      <c r="A14" s="37">
        <v>6</v>
      </c>
      <c r="B14" s="37" t="s">
        <v>34</v>
      </c>
      <c r="C14" s="38">
        <f>SUM(C18+C31+C38)</f>
        <v>88369082.41</v>
      </c>
      <c r="D14" s="39">
        <f>SUM(D18+D31+D38)</f>
        <v>9650356</v>
      </c>
      <c r="E14" s="40">
        <f>SUM(E18+E31+E38)</f>
        <v>9507325</v>
      </c>
      <c r="F14" s="41">
        <f>SUM(F18+F31+F38)</f>
        <v>9720189</v>
      </c>
      <c r="G14" s="41">
        <f>SUM(G18+G31+G38)</f>
        <v>10086086</v>
      </c>
      <c r="H14" s="39">
        <f>SUM(H18+H31+H38)</f>
        <v>10759301</v>
      </c>
      <c r="I14" s="42">
        <f>SUM(I18+I31+I38)</f>
        <v>13849473.41</v>
      </c>
      <c r="J14" s="39">
        <f>SUM(J18+J31+J38)</f>
        <v>12414428</v>
      </c>
      <c r="K14" s="39">
        <f>SUM(K18+K31+K38)</f>
        <v>12381924</v>
      </c>
      <c r="L14" s="39">
        <f>SUM(L18+L31+L38)</f>
        <v>0</v>
      </c>
      <c r="M14" s="39">
        <f>SUM(M18+M31+M38)</f>
        <v>0</v>
      </c>
      <c r="N14" s="39">
        <f>SUM(N18+N31+N38)</f>
        <v>0</v>
      </c>
      <c r="O14" s="37"/>
      <c r="P14" s="36"/>
      <c r="T14" s="44"/>
    </row>
    <row r="15" spans="1:20" ht="25.5" customHeight="1">
      <c r="A15" s="30">
        <v>7</v>
      </c>
      <c r="B15" s="45" t="s">
        <v>36</v>
      </c>
      <c r="C15" s="46">
        <f>SUM(C19)</f>
        <v>441250</v>
      </c>
      <c r="D15" s="32">
        <f>SUM(D19)</f>
        <v>72500</v>
      </c>
      <c r="E15" s="33">
        <f>SUM(E19)</f>
        <v>50000</v>
      </c>
      <c r="F15" s="46">
        <f>SUM(F19)</f>
        <v>72500</v>
      </c>
      <c r="G15" s="46">
        <f>SUM(G19)</f>
        <v>50000</v>
      </c>
      <c r="H15" s="32">
        <f>SUM(H19)</f>
        <v>50000</v>
      </c>
      <c r="I15" s="35">
        <f>SUM(I19)</f>
        <v>50000</v>
      </c>
      <c r="J15" s="32">
        <f>SUM(J19)</f>
        <v>48750</v>
      </c>
      <c r="K15" s="32">
        <f>SUM(K19)</f>
        <v>47500</v>
      </c>
      <c r="L15" s="32">
        <f>SUM(L19)</f>
        <v>0</v>
      </c>
      <c r="M15" s="32">
        <f>SUM(M19)</f>
        <v>0</v>
      </c>
      <c r="N15" s="32">
        <f>SUM(N19)</f>
        <v>0</v>
      </c>
      <c r="O15" s="30"/>
      <c r="P15" s="36"/>
      <c r="T15" s="44"/>
    </row>
    <row r="16" spans="1:20" ht="12.75" customHeight="1">
      <c r="A16" s="37">
        <v>8</v>
      </c>
      <c r="B16" s="37" t="s">
        <v>34</v>
      </c>
      <c r="C16" s="47">
        <f>SUM(C18)</f>
        <v>441250</v>
      </c>
      <c r="D16" s="39">
        <v>72500</v>
      </c>
      <c r="E16" s="40">
        <f>SUM(E18)</f>
        <v>50000</v>
      </c>
      <c r="F16" s="47">
        <f>SUM(F18)</f>
        <v>72500</v>
      </c>
      <c r="G16" s="47">
        <v>50000</v>
      </c>
      <c r="H16" s="39">
        <f>SUM(H19)</f>
        <v>50000</v>
      </c>
      <c r="I16" s="42">
        <f aca="true" t="shared" si="12" ref="I16:I18">SUM(I17)</f>
        <v>50000</v>
      </c>
      <c r="J16" s="39">
        <f aca="true" t="shared" si="13" ref="J16:J18">SUM(J17)</f>
        <v>48750</v>
      </c>
      <c r="K16" s="39">
        <f aca="true" t="shared" si="14" ref="K16:K18">SUM(K17)</f>
        <v>47500</v>
      </c>
      <c r="L16" s="39">
        <f aca="true" t="shared" si="15" ref="L16:L18">SUM(L17)</f>
        <v>0</v>
      </c>
      <c r="M16" s="39">
        <f aca="true" t="shared" si="16" ref="M16:M18">SUM(M17)</f>
        <v>0</v>
      </c>
      <c r="N16" s="39">
        <f aca="true" t="shared" si="17" ref="N16:N18">SUM(N17)</f>
        <v>0</v>
      </c>
      <c r="O16" s="37"/>
      <c r="P16" s="36"/>
      <c r="T16" s="44"/>
    </row>
    <row r="17" spans="1:20" ht="25.5" customHeight="1">
      <c r="A17" s="30">
        <v>9</v>
      </c>
      <c r="B17" s="30" t="s">
        <v>37</v>
      </c>
      <c r="C17" s="46">
        <f aca="true" t="shared" si="18" ref="C17:C18">SUM(C18)</f>
        <v>441250</v>
      </c>
      <c r="D17" s="32">
        <f aca="true" t="shared" si="19" ref="D17:D18">SUM(D18)</f>
        <v>72500</v>
      </c>
      <c r="E17" s="33">
        <f>SUM(E18)</f>
        <v>50000</v>
      </c>
      <c r="F17" s="46">
        <f>SUM(F18)</f>
        <v>72500</v>
      </c>
      <c r="G17" s="46">
        <f>SUM(G18)</f>
        <v>50000</v>
      </c>
      <c r="H17" s="32">
        <f>SUM(H18)</f>
        <v>50000</v>
      </c>
      <c r="I17" s="35">
        <f t="shared" si="12"/>
        <v>50000</v>
      </c>
      <c r="J17" s="32">
        <f t="shared" si="13"/>
        <v>48750</v>
      </c>
      <c r="K17" s="32">
        <f t="shared" si="14"/>
        <v>47500</v>
      </c>
      <c r="L17" s="32">
        <f t="shared" si="15"/>
        <v>0</v>
      </c>
      <c r="M17" s="32">
        <f t="shared" si="16"/>
        <v>0</v>
      </c>
      <c r="N17" s="32">
        <f t="shared" si="17"/>
        <v>0</v>
      </c>
      <c r="O17" s="30"/>
      <c r="P17" s="36"/>
      <c r="T17" s="44"/>
    </row>
    <row r="18" spans="1:20" ht="12.75" customHeight="1">
      <c r="A18" s="37">
        <v>10</v>
      </c>
      <c r="B18" s="48" t="s">
        <v>34</v>
      </c>
      <c r="C18" s="49">
        <f t="shared" si="18"/>
        <v>441250</v>
      </c>
      <c r="D18" s="50">
        <f t="shared" si="19"/>
        <v>72500</v>
      </c>
      <c r="E18" s="51">
        <v>50000</v>
      </c>
      <c r="F18" s="52">
        <v>72500</v>
      </c>
      <c r="G18" s="53">
        <v>50000</v>
      </c>
      <c r="H18" s="50">
        <v>50000</v>
      </c>
      <c r="I18" s="54">
        <f t="shared" si="12"/>
        <v>50000</v>
      </c>
      <c r="J18" s="50">
        <f t="shared" si="13"/>
        <v>48750</v>
      </c>
      <c r="K18" s="50">
        <f t="shared" si="14"/>
        <v>47500</v>
      </c>
      <c r="L18" s="50">
        <f t="shared" si="15"/>
        <v>0</v>
      </c>
      <c r="M18" s="50">
        <f t="shared" si="16"/>
        <v>0</v>
      </c>
      <c r="N18" s="50">
        <f t="shared" si="17"/>
        <v>0</v>
      </c>
      <c r="O18" s="55"/>
      <c r="P18" s="36"/>
      <c r="T18" s="44"/>
    </row>
    <row r="19" spans="1:20" ht="38.25" customHeight="1">
      <c r="A19" s="30">
        <v>11</v>
      </c>
      <c r="B19" s="30" t="s">
        <v>38</v>
      </c>
      <c r="C19" s="46">
        <f>SUM(D19:N19)</f>
        <v>441250</v>
      </c>
      <c r="D19" s="32">
        <v>72500</v>
      </c>
      <c r="E19" s="33">
        <v>50000</v>
      </c>
      <c r="F19" s="46">
        <v>72500</v>
      </c>
      <c r="G19" s="46">
        <v>50000</v>
      </c>
      <c r="H19" s="32">
        <v>50000</v>
      </c>
      <c r="I19" s="35">
        <v>50000</v>
      </c>
      <c r="J19" s="32">
        <v>48750</v>
      </c>
      <c r="K19" s="32">
        <v>47500</v>
      </c>
      <c r="L19" s="32">
        <v>0</v>
      </c>
      <c r="M19" s="32">
        <v>0</v>
      </c>
      <c r="N19" s="32">
        <v>0</v>
      </c>
      <c r="O19" s="30" t="s">
        <v>39</v>
      </c>
      <c r="P19" s="36"/>
      <c r="T19" s="44"/>
    </row>
    <row r="20" spans="1:16" ht="38.25" customHeight="1">
      <c r="A20" s="37">
        <v>12</v>
      </c>
      <c r="B20" s="45" t="s">
        <v>40</v>
      </c>
      <c r="C20" s="46">
        <f aca="true" t="shared" si="20" ref="C20:C21">SUM(C22)</f>
        <v>806400</v>
      </c>
      <c r="D20" s="32">
        <f>SUM(D21)</f>
        <v>87600</v>
      </c>
      <c r="E20" s="33">
        <f>SUM(E21)</f>
        <v>92000</v>
      </c>
      <c r="F20" s="46">
        <f>SUM(F21)</f>
        <v>98400</v>
      </c>
      <c r="G20" s="46">
        <f>SUM(G21)</f>
        <v>102400</v>
      </c>
      <c r="H20" s="32">
        <f>SUM(H21)</f>
        <v>106500</v>
      </c>
      <c r="I20" s="35">
        <f>SUM(I21)</f>
        <v>106500</v>
      </c>
      <c r="J20" s="32">
        <f>SUM(J21)</f>
        <v>106500</v>
      </c>
      <c r="K20" s="32">
        <f>SUM(K21)</f>
        <v>106500</v>
      </c>
      <c r="L20" s="32">
        <f>SUM(L21)</f>
        <v>0</v>
      </c>
      <c r="M20" s="32">
        <f>SUM(M21)</f>
        <v>0</v>
      </c>
      <c r="N20" s="32">
        <f>SUM(N21)</f>
        <v>0</v>
      </c>
      <c r="O20" s="30"/>
      <c r="P20" s="36"/>
    </row>
    <row r="21" spans="1:16" ht="12.75" customHeight="1">
      <c r="A21" s="30">
        <v>13</v>
      </c>
      <c r="B21" s="37" t="s">
        <v>33</v>
      </c>
      <c r="C21" s="47">
        <f t="shared" si="20"/>
        <v>806400</v>
      </c>
      <c r="D21" s="39">
        <f>SUM(D23)</f>
        <v>87600</v>
      </c>
      <c r="E21" s="40">
        <f>SUM(E23)</f>
        <v>92000</v>
      </c>
      <c r="F21" s="47">
        <f>SUM(F23)</f>
        <v>98400</v>
      </c>
      <c r="G21" s="47">
        <f>SUM(G23)</f>
        <v>102400</v>
      </c>
      <c r="H21" s="39">
        <f>SUM(H23)</f>
        <v>106500</v>
      </c>
      <c r="I21" s="42">
        <f>SUM(I23)</f>
        <v>106500</v>
      </c>
      <c r="J21" s="39">
        <f>SUM(J23)</f>
        <v>106500</v>
      </c>
      <c r="K21" s="39">
        <f>SUM(K23)</f>
        <v>106500</v>
      </c>
      <c r="L21" s="39">
        <f>SUM(L23)</f>
        <v>0</v>
      </c>
      <c r="M21" s="39">
        <f>SUM(M23)</f>
        <v>0</v>
      </c>
      <c r="N21" s="39">
        <f>SUM(N23)</f>
        <v>0</v>
      </c>
      <c r="O21" s="37"/>
      <c r="P21" s="36"/>
    </row>
    <row r="22" spans="1:16" ht="25.5" customHeight="1">
      <c r="A22" s="37">
        <v>14</v>
      </c>
      <c r="B22" s="30" t="s">
        <v>37</v>
      </c>
      <c r="C22" s="46">
        <f>SUM(C23)</f>
        <v>806400</v>
      </c>
      <c r="D22" s="32">
        <f>SUM(D23)</f>
        <v>87600</v>
      </c>
      <c r="E22" s="33">
        <f>SUM(E23)</f>
        <v>92000</v>
      </c>
      <c r="F22" s="46">
        <f>SUM(F23)</f>
        <v>98400</v>
      </c>
      <c r="G22" s="46">
        <f>SUM(G23)</f>
        <v>102400</v>
      </c>
      <c r="H22" s="32">
        <f>SUM(H23)</f>
        <v>106500</v>
      </c>
      <c r="I22" s="35">
        <f>SUM(I23)</f>
        <v>106500</v>
      </c>
      <c r="J22" s="32">
        <f>SUM(J23)</f>
        <v>106500</v>
      </c>
      <c r="K22" s="32">
        <f>SUM(K23)</f>
        <v>106500</v>
      </c>
      <c r="L22" s="32">
        <f>SUM(L23)</f>
        <v>0</v>
      </c>
      <c r="M22" s="32">
        <f>SUM(M23)</f>
        <v>0</v>
      </c>
      <c r="N22" s="32">
        <f>SUM(N23)</f>
        <v>0</v>
      </c>
      <c r="O22" s="30"/>
      <c r="P22" s="36"/>
    </row>
    <row r="23" spans="1:16" ht="12.75" customHeight="1">
      <c r="A23" s="30">
        <v>15</v>
      </c>
      <c r="B23" s="37" t="s">
        <v>33</v>
      </c>
      <c r="C23" s="47">
        <f>SUM(C25+C27)</f>
        <v>806400</v>
      </c>
      <c r="D23" s="39">
        <f>SUM(D25+D27)</f>
        <v>87600</v>
      </c>
      <c r="E23" s="40">
        <f>SUM(E25+E27)</f>
        <v>92000</v>
      </c>
      <c r="F23" s="47">
        <f>SUM(F25+F27)</f>
        <v>98400</v>
      </c>
      <c r="G23" s="47">
        <f>SUM(G25+G27)</f>
        <v>102400</v>
      </c>
      <c r="H23" s="39">
        <f>SUM(H25+H27)</f>
        <v>106500</v>
      </c>
      <c r="I23" s="42">
        <f>SUM(I25+I27)</f>
        <v>106500</v>
      </c>
      <c r="J23" s="39">
        <f>SUM(J25+J27)</f>
        <v>106500</v>
      </c>
      <c r="K23" s="39">
        <f>SUM(K25+K27)</f>
        <v>106500</v>
      </c>
      <c r="L23" s="39">
        <f>SUM(L25+L27)</f>
        <v>0</v>
      </c>
      <c r="M23" s="39">
        <f>SUM(M25+M27)</f>
        <v>0</v>
      </c>
      <c r="N23" s="39">
        <f>SUM(N25+N27)</f>
        <v>0</v>
      </c>
      <c r="O23" s="37"/>
      <c r="P23" s="36"/>
    </row>
    <row r="24" spans="1:16" ht="48" customHeight="1">
      <c r="A24" s="37">
        <v>16</v>
      </c>
      <c r="B24" s="30" t="s">
        <v>41</v>
      </c>
      <c r="C24" s="46">
        <f>SUM(C25)</f>
        <v>805600</v>
      </c>
      <c r="D24" s="32">
        <f>SUM(D25)</f>
        <v>87500</v>
      </c>
      <c r="E24" s="33">
        <f>SUM(E25)</f>
        <v>91900</v>
      </c>
      <c r="F24" s="46">
        <f>SUM(F25)</f>
        <v>98300</v>
      </c>
      <c r="G24" s="46">
        <f>SUM(G25)</f>
        <v>102300</v>
      </c>
      <c r="H24" s="32">
        <f>SUM(H25)</f>
        <v>106400</v>
      </c>
      <c r="I24" s="35">
        <f>SUM(I25)</f>
        <v>106400</v>
      </c>
      <c r="J24" s="32">
        <f>SUM(J25)</f>
        <v>106400</v>
      </c>
      <c r="K24" s="32">
        <f>SUM(K25)</f>
        <v>106400</v>
      </c>
      <c r="L24" s="32">
        <f>SUM(L25)</f>
        <v>0</v>
      </c>
      <c r="M24" s="32">
        <f>SUM(M25)</f>
        <v>0</v>
      </c>
      <c r="N24" s="32">
        <f>SUM(N25)</f>
        <v>0</v>
      </c>
      <c r="O24" s="56" t="s">
        <v>42</v>
      </c>
      <c r="P24" s="36"/>
    </row>
    <row r="25" spans="1:16" ht="12.75" customHeight="1">
      <c r="A25" s="30">
        <v>17</v>
      </c>
      <c r="B25" s="48" t="s">
        <v>33</v>
      </c>
      <c r="C25" s="49">
        <f>SUM(D25:N25)</f>
        <v>805600</v>
      </c>
      <c r="D25" s="50">
        <v>87500</v>
      </c>
      <c r="E25" s="51">
        <v>91900</v>
      </c>
      <c r="F25" s="53">
        <v>98300</v>
      </c>
      <c r="G25" s="53">
        <v>102300</v>
      </c>
      <c r="H25" s="50">
        <v>106400</v>
      </c>
      <c r="I25" s="54">
        <v>106400</v>
      </c>
      <c r="J25" s="50">
        <v>106400</v>
      </c>
      <c r="K25" s="50">
        <v>106400</v>
      </c>
      <c r="L25" s="50">
        <v>0</v>
      </c>
      <c r="M25" s="50">
        <v>0</v>
      </c>
      <c r="N25" s="50">
        <v>0</v>
      </c>
      <c r="O25" s="57"/>
      <c r="P25" s="36"/>
    </row>
    <row r="26" spans="1:16" ht="103.5" customHeight="1">
      <c r="A26" s="37">
        <v>18</v>
      </c>
      <c r="B26" s="30" t="s">
        <v>43</v>
      </c>
      <c r="C26" s="46">
        <f>SUM(C27)</f>
        <v>800</v>
      </c>
      <c r="D26" s="32">
        <f>SUM(D27)</f>
        <v>100</v>
      </c>
      <c r="E26" s="33">
        <f>SUM(E27)</f>
        <v>100</v>
      </c>
      <c r="F26" s="46">
        <f>SUM(F27)</f>
        <v>100</v>
      </c>
      <c r="G26" s="46">
        <f>SUM(G27)</f>
        <v>100</v>
      </c>
      <c r="H26" s="32">
        <f>SUM(H27)</f>
        <v>100</v>
      </c>
      <c r="I26" s="35">
        <f>SUM(I27)</f>
        <v>100</v>
      </c>
      <c r="J26" s="32">
        <f>SUM(J27)</f>
        <v>100</v>
      </c>
      <c r="K26" s="32">
        <f>SUM(K27)</f>
        <v>100</v>
      </c>
      <c r="L26" s="32">
        <f>SUM(L27)</f>
        <v>0</v>
      </c>
      <c r="M26" s="32">
        <f>SUM(M27)</f>
        <v>0</v>
      </c>
      <c r="N26" s="32">
        <f>SUM(N27)</f>
        <v>0</v>
      </c>
      <c r="O26" s="56" t="s">
        <v>44</v>
      </c>
      <c r="P26" s="36"/>
    </row>
    <row r="27" spans="1:16" ht="12.75" customHeight="1">
      <c r="A27" s="30">
        <v>19</v>
      </c>
      <c r="B27" s="48" t="s">
        <v>33</v>
      </c>
      <c r="C27" s="49">
        <f>SUM(D27:N27)</f>
        <v>800</v>
      </c>
      <c r="D27" s="50">
        <v>100</v>
      </c>
      <c r="E27" s="51">
        <v>100</v>
      </c>
      <c r="F27" s="53">
        <v>100</v>
      </c>
      <c r="G27" s="53">
        <v>100</v>
      </c>
      <c r="H27" s="50">
        <v>100</v>
      </c>
      <c r="I27" s="54">
        <v>100</v>
      </c>
      <c r="J27" s="50">
        <v>100</v>
      </c>
      <c r="K27" s="50">
        <v>100</v>
      </c>
      <c r="L27" s="50">
        <v>0</v>
      </c>
      <c r="M27" s="50">
        <v>0</v>
      </c>
      <c r="N27" s="50">
        <v>0</v>
      </c>
      <c r="O27" s="57"/>
      <c r="P27" s="36"/>
    </row>
    <row r="28" spans="1:16" ht="35.25" customHeight="1">
      <c r="A28" s="37">
        <v>20</v>
      </c>
      <c r="B28" s="45" t="s">
        <v>45</v>
      </c>
      <c r="C28" s="58">
        <f aca="true" t="shared" si="21" ref="C28:C29">SUM(C30)</f>
        <v>35941723</v>
      </c>
      <c r="D28" s="59">
        <f>SUM(D30)</f>
        <v>3345532</v>
      </c>
      <c r="E28" s="59">
        <f>SUM(E30)</f>
        <v>3906386</v>
      </c>
      <c r="F28" s="60">
        <f aca="true" t="shared" si="22" ref="F28:F29">SUM(F30)</f>
        <v>4124511</v>
      </c>
      <c r="G28" s="60">
        <f aca="true" t="shared" si="23" ref="G28:G29">SUM(G30)</f>
        <v>4596986</v>
      </c>
      <c r="H28" s="59">
        <f>SUM(H32)</f>
        <v>4824695</v>
      </c>
      <c r="I28" s="61">
        <f>SUM(I32)</f>
        <v>5047871</v>
      </c>
      <c r="J28" s="59">
        <f>SUM(J32)</f>
        <v>5047871</v>
      </c>
      <c r="K28" s="59">
        <f>SUM(K32)</f>
        <v>5047871</v>
      </c>
      <c r="L28" s="59">
        <f>SUM(L32)</f>
        <v>0</v>
      </c>
      <c r="M28" s="59">
        <f>SUM(M32)</f>
        <v>0</v>
      </c>
      <c r="N28" s="59">
        <f>SUM(N32)</f>
        <v>0</v>
      </c>
      <c r="O28" s="62"/>
      <c r="P28" s="36"/>
    </row>
    <row r="29" spans="1:16" ht="12.75" customHeight="1">
      <c r="A29" s="30">
        <v>21</v>
      </c>
      <c r="B29" s="48" t="s">
        <v>34</v>
      </c>
      <c r="C29" s="63">
        <f t="shared" si="21"/>
        <v>35941723</v>
      </c>
      <c r="D29" s="50">
        <v>3345532</v>
      </c>
      <c r="E29" s="51">
        <v>3906386</v>
      </c>
      <c r="F29" s="64">
        <f t="shared" si="22"/>
        <v>4124511</v>
      </c>
      <c r="G29" s="64">
        <f t="shared" si="23"/>
        <v>4596986</v>
      </c>
      <c r="H29" s="50">
        <f>SUM(H31)</f>
        <v>4824695</v>
      </c>
      <c r="I29" s="54">
        <f>SUM(I31)</f>
        <v>5047871</v>
      </c>
      <c r="J29" s="50">
        <f>SUM(J31)</f>
        <v>5047871</v>
      </c>
      <c r="K29" s="50">
        <f>SUM(K31)</f>
        <v>5047871</v>
      </c>
      <c r="L29" s="50">
        <f>SUM(L31)</f>
        <v>0</v>
      </c>
      <c r="M29" s="50">
        <f>SUM(M31)</f>
        <v>0</v>
      </c>
      <c r="N29" s="50">
        <f>SUM(N31)</f>
        <v>0</v>
      </c>
      <c r="O29" s="57"/>
      <c r="P29" s="36"/>
    </row>
    <row r="30" spans="1:16" ht="25.5" customHeight="1">
      <c r="A30" s="37">
        <v>22</v>
      </c>
      <c r="B30" s="30" t="s">
        <v>37</v>
      </c>
      <c r="C30" s="63">
        <f aca="true" t="shared" si="24" ref="C30:C31">SUM(C31)</f>
        <v>35941723</v>
      </c>
      <c r="D30" s="50">
        <f aca="true" t="shared" si="25" ref="D30:D31">SUM(D31)</f>
        <v>3345532</v>
      </c>
      <c r="E30" s="51">
        <f aca="true" t="shared" si="26" ref="E30:E31">SUM(E31)</f>
        <v>3906386</v>
      </c>
      <c r="F30" s="64">
        <f aca="true" t="shared" si="27" ref="F30:F31">SUM(F31)</f>
        <v>4124511</v>
      </c>
      <c r="G30" s="64">
        <f aca="true" t="shared" si="28" ref="G30:G31">SUM(G31)</f>
        <v>4596986</v>
      </c>
      <c r="H30" s="50">
        <f aca="true" t="shared" si="29" ref="H30:H31">SUM(H31)</f>
        <v>4824695</v>
      </c>
      <c r="I30" s="54">
        <f aca="true" t="shared" si="30" ref="I30:I31">SUM(I31)</f>
        <v>5047871</v>
      </c>
      <c r="J30" s="50">
        <f aca="true" t="shared" si="31" ref="J30:J31">SUM(J31)</f>
        <v>5047871</v>
      </c>
      <c r="K30" s="50">
        <f aca="true" t="shared" si="32" ref="K30:K31">SUM(K31)</f>
        <v>5047871</v>
      </c>
      <c r="L30" s="50">
        <f aca="true" t="shared" si="33" ref="L30:L31">SUM(L31)</f>
        <v>0</v>
      </c>
      <c r="M30" s="50">
        <f aca="true" t="shared" si="34" ref="M30:M31">SUM(M31)</f>
        <v>0</v>
      </c>
      <c r="N30" s="50">
        <f aca="true" t="shared" si="35" ref="N30:N31">SUM(N31)</f>
        <v>0</v>
      </c>
      <c r="O30" s="57"/>
      <c r="P30" s="36"/>
    </row>
    <row r="31" spans="1:16" ht="12.75" customHeight="1">
      <c r="A31" s="30">
        <v>23</v>
      </c>
      <c r="B31" s="37" t="s">
        <v>34</v>
      </c>
      <c r="C31" s="63">
        <f t="shared" si="24"/>
        <v>35941723</v>
      </c>
      <c r="D31" s="50">
        <f t="shared" si="25"/>
        <v>3345532</v>
      </c>
      <c r="E31" s="51">
        <f t="shared" si="26"/>
        <v>3906386</v>
      </c>
      <c r="F31" s="64">
        <f t="shared" si="27"/>
        <v>4124511</v>
      </c>
      <c r="G31" s="64">
        <f t="shared" si="28"/>
        <v>4596986</v>
      </c>
      <c r="H31" s="50">
        <f t="shared" si="29"/>
        <v>4824695</v>
      </c>
      <c r="I31" s="54">
        <f t="shared" si="30"/>
        <v>5047871</v>
      </c>
      <c r="J31" s="50">
        <f t="shared" si="31"/>
        <v>5047871</v>
      </c>
      <c r="K31" s="50">
        <f t="shared" si="32"/>
        <v>5047871</v>
      </c>
      <c r="L31" s="50">
        <f t="shared" si="33"/>
        <v>0</v>
      </c>
      <c r="M31" s="50">
        <f t="shared" si="34"/>
        <v>0</v>
      </c>
      <c r="N31" s="50">
        <f t="shared" si="35"/>
        <v>0</v>
      </c>
      <c r="O31" s="57"/>
      <c r="P31" s="36"/>
    </row>
    <row r="32" spans="1:16" ht="36" customHeight="1">
      <c r="A32" s="37">
        <v>24</v>
      </c>
      <c r="B32" s="30" t="s">
        <v>46</v>
      </c>
      <c r="C32" s="63">
        <f>SUM(D32:N32)</f>
        <v>35941723</v>
      </c>
      <c r="D32" s="50">
        <v>3345532</v>
      </c>
      <c r="E32" s="51">
        <v>3906386</v>
      </c>
      <c r="F32" s="65">
        <v>4124511</v>
      </c>
      <c r="G32" s="64">
        <v>4596986</v>
      </c>
      <c r="H32" s="50">
        <v>4824695</v>
      </c>
      <c r="I32" s="54">
        <v>5047871</v>
      </c>
      <c r="J32" s="50">
        <v>5047871</v>
      </c>
      <c r="K32" s="50">
        <v>5047871</v>
      </c>
      <c r="L32" s="50">
        <v>0</v>
      </c>
      <c r="M32" s="50">
        <v>0</v>
      </c>
      <c r="N32" s="50">
        <v>0</v>
      </c>
      <c r="O32" s="62" t="s">
        <v>47</v>
      </c>
      <c r="P32" s="36"/>
    </row>
    <row r="33" spans="1:16" ht="56.25" customHeight="1">
      <c r="A33" s="30">
        <v>25</v>
      </c>
      <c r="B33" s="45" t="s">
        <v>48</v>
      </c>
      <c r="C33" s="34">
        <f>SUM(C34:C35)</f>
        <v>54276109.41</v>
      </c>
      <c r="D33" s="32">
        <f>SUM(D34:D35)</f>
        <v>6472324</v>
      </c>
      <c r="E33" s="33">
        <f>SUM(E34:E35)</f>
        <v>5786939</v>
      </c>
      <c r="F33" s="34">
        <f>SUM(F34:F35)</f>
        <v>5776178</v>
      </c>
      <c r="G33" s="34">
        <f>SUM(G34:G35)</f>
        <v>5911400</v>
      </c>
      <c r="H33" s="32">
        <f>SUM(H34:H35)</f>
        <v>6157306</v>
      </c>
      <c r="I33" s="66">
        <f>SUM(I34:I35)</f>
        <v>9013602.41</v>
      </c>
      <c r="J33" s="66">
        <f>SUM(J34:J35)</f>
        <v>7589807</v>
      </c>
      <c r="K33" s="66">
        <f>SUM(K34:K35)</f>
        <v>7568553</v>
      </c>
      <c r="L33" s="32">
        <f>SUM(L34:L35)</f>
        <v>0</v>
      </c>
      <c r="M33" s="32">
        <f>SUM(M34:M35)</f>
        <v>0</v>
      </c>
      <c r="N33" s="32">
        <f>SUM(N34:N35)</f>
        <v>0</v>
      </c>
      <c r="O33" s="56"/>
      <c r="P33" s="36"/>
    </row>
    <row r="34" spans="1:16" ht="12.75" customHeight="1">
      <c r="A34" s="37">
        <v>26</v>
      </c>
      <c r="B34" s="37" t="s">
        <v>33</v>
      </c>
      <c r="C34" s="41">
        <f aca="true" t="shared" si="36" ref="C34:C35">SUM(C37)</f>
        <v>2290000</v>
      </c>
      <c r="D34" s="39">
        <f aca="true" t="shared" si="37" ref="D34:D35">SUM(D37)</f>
        <v>240000</v>
      </c>
      <c r="E34" s="40">
        <f aca="true" t="shared" si="38" ref="E34:E35">SUM(E37)</f>
        <v>236000</v>
      </c>
      <c r="F34" s="41">
        <v>253000</v>
      </c>
      <c r="G34" s="41">
        <f aca="true" t="shared" si="39" ref="G34:G35">SUM(G37)</f>
        <v>472300</v>
      </c>
      <c r="H34" s="39">
        <f aca="true" t="shared" si="40" ref="H34:H35">SUM(H37)</f>
        <v>272700</v>
      </c>
      <c r="I34" s="67">
        <f aca="true" t="shared" si="41" ref="I34:I35">SUM(I37)</f>
        <v>262000</v>
      </c>
      <c r="J34" s="67">
        <f aca="true" t="shared" si="42" ref="J34:J35">SUM(J37)</f>
        <v>272000</v>
      </c>
      <c r="K34" s="67">
        <f aca="true" t="shared" si="43" ref="K34:K35">SUM(K37)</f>
        <v>282000</v>
      </c>
      <c r="L34" s="39">
        <v>0</v>
      </c>
      <c r="M34" s="39">
        <v>0</v>
      </c>
      <c r="N34" s="39">
        <v>0</v>
      </c>
      <c r="O34" s="56"/>
      <c r="P34" s="36"/>
    </row>
    <row r="35" spans="1:16" ht="12.75" customHeight="1">
      <c r="A35" s="30">
        <v>27</v>
      </c>
      <c r="B35" s="37" t="s">
        <v>34</v>
      </c>
      <c r="C35" s="41">
        <f t="shared" si="36"/>
        <v>51986109.41</v>
      </c>
      <c r="D35" s="39">
        <f t="shared" si="37"/>
        <v>6232324</v>
      </c>
      <c r="E35" s="40">
        <f t="shared" si="38"/>
        <v>5550939</v>
      </c>
      <c r="F35" s="41">
        <f>SUM(F38)</f>
        <v>5523178</v>
      </c>
      <c r="G35" s="41">
        <f t="shared" si="39"/>
        <v>5439100</v>
      </c>
      <c r="H35" s="39">
        <f t="shared" si="40"/>
        <v>5884606</v>
      </c>
      <c r="I35" s="42">
        <f t="shared" si="41"/>
        <v>8751602.41</v>
      </c>
      <c r="J35" s="39">
        <f t="shared" si="42"/>
        <v>7317807</v>
      </c>
      <c r="K35" s="39">
        <f t="shared" si="43"/>
        <v>7286553</v>
      </c>
      <c r="L35" s="39">
        <f>SUM(L38)</f>
        <v>0</v>
      </c>
      <c r="M35" s="39">
        <f>SUM(M38)</f>
        <v>0</v>
      </c>
      <c r="N35" s="39">
        <f>SUM(N38)</f>
        <v>0</v>
      </c>
      <c r="O35" s="68"/>
      <c r="P35" s="36"/>
    </row>
    <row r="36" spans="1:16" ht="25.5" customHeight="1">
      <c r="A36" s="37">
        <v>28</v>
      </c>
      <c r="B36" s="30" t="s">
        <v>37</v>
      </c>
      <c r="C36" s="34">
        <f>SUM(C37:C38)</f>
        <v>54276109.41</v>
      </c>
      <c r="D36" s="32">
        <f>SUM(D37:D38)</f>
        <v>6472324</v>
      </c>
      <c r="E36" s="33">
        <f>SUM(E37:E38)</f>
        <v>5786939</v>
      </c>
      <c r="F36" s="34">
        <f>SUM(F37:F38)</f>
        <v>5776178</v>
      </c>
      <c r="G36" s="34">
        <f>SUM(G37:G38)</f>
        <v>5911400</v>
      </c>
      <c r="H36" s="32">
        <f>SUM(H37:H38)</f>
        <v>6157306</v>
      </c>
      <c r="I36" s="35">
        <f>SUM(I37:I38)</f>
        <v>9013602.41</v>
      </c>
      <c r="J36" s="32">
        <f>SUM(J37:J38)</f>
        <v>7589807</v>
      </c>
      <c r="K36" s="32">
        <f>SUM(K37:K38)</f>
        <v>7568553</v>
      </c>
      <c r="L36" s="32">
        <f>SUM(L37:L38)</f>
        <v>0</v>
      </c>
      <c r="M36" s="32">
        <f>SUM(M37:M38)</f>
        <v>0</v>
      </c>
      <c r="N36" s="32">
        <f>SUM(N37:N38)</f>
        <v>0</v>
      </c>
      <c r="O36" s="56"/>
      <c r="P36" s="36"/>
    </row>
    <row r="37" spans="1:16" ht="12.75" customHeight="1">
      <c r="A37" s="30">
        <v>29</v>
      </c>
      <c r="B37" s="37" t="s">
        <v>33</v>
      </c>
      <c r="C37" s="41">
        <f>SUM(C40)</f>
        <v>2290000</v>
      </c>
      <c r="D37" s="39">
        <f>SUM(D40)</f>
        <v>240000</v>
      </c>
      <c r="E37" s="40">
        <f>SUM(E40)</f>
        <v>236000</v>
      </c>
      <c r="F37" s="41">
        <v>253000</v>
      </c>
      <c r="G37" s="41">
        <f>SUM(G40)</f>
        <v>472300</v>
      </c>
      <c r="H37" s="39">
        <f>SUM(H40)</f>
        <v>272700</v>
      </c>
      <c r="I37" s="42">
        <f>SUM(I40)</f>
        <v>262000</v>
      </c>
      <c r="J37" s="39">
        <f>SUM(J40)</f>
        <v>272000</v>
      </c>
      <c r="K37" s="39">
        <f>SUM(K40)</f>
        <v>282000</v>
      </c>
      <c r="L37" s="39">
        <f>SUM(L40)</f>
        <v>0</v>
      </c>
      <c r="M37" s="39">
        <f>SUM(M40)</f>
        <v>0</v>
      </c>
      <c r="N37" s="39">
        <f>SUM(N40)</f>
        <v>0</v>
      </c>
      <c r="O37" s="56"/>
      <c r="P37" s="36"/>
    </row>
    <row r="38" spans="1:16" ht="12.75" customHeight="1">
      <c r="A38" s="37">
        <v>30</v>
      </c>
      <c r="B38" s="37" t="s">
        <v>34</v>
      </c>
      <c r="C38" s="41">
        <f>SUM(C41+C43+C45+C47)</f>
        <v>51986109.41</v>
      </c>
      <c r="D38" s="39">
        <f>SUM(D41+D43+D45+D47)</f>
        <v>6232324</v>
      </c>
      <c r="E38" s="40">
        <f>SUM(E41+E43+E45+E46)</f>
        <v>5550939</v>
      </c>
      <c r="F38" s="41">
        <f>SUM(F41+F43+F45+F47)</f>
        <v>5523178</v>
      </c>
      <c r="G38" s="41">
        <f>SUM(G41+G43+G45)</f>
        <v>5439100</v>
      </c>
      <c r="H38" s="40">
        <f>SUM(H41+H43+H45)</f>
        <v>5884606</v>
      </c>
      <c r="I38" s="69">
        <f>SUM(I41+I43+I45)</f>
        <v>8751602.41</v>
      </c>
      <c r="J38" s="40">
        <f>SUM(J41+J43+J45)</f>
        <v>7317807</v>
      </c>
      <c r="K38" s="40">
        <f>SUM(K41+K43+K45)</f>
        <v>7286553</v>
      </c>
      <c r="L38" s="40">
        <f>SUM(L41+L43+L45)</f>
        <v>0</v>
      </c>
      <c r="M38" s="40">
        <f>SUM(M41+M43+M45)</f>
        <v>0</v>
      </c>
      <c r="N38" s="40">
        <f>SUM(N41+N43+N45)</f>
        <v>0</v>
      </c>
      <c r="O38" s="68"/>
      <c r="P38" s="36"/>
    </row>
    <row r="39" spans="1:16" ht="48" customHeight="1">
      <c r="A39" s="30">
        <v>31</v>
      </c>
      <c r="B39" s="30" t="s">
        <v>49</v>
      </c>
      <c r="C39" s="34">
        <f>SUM(C40:C41)</f>
        <v>11830037</v>
      </c>
      <c r="D39" s="32">
        <f>SUM(D40:D41)</f>
        <v>1255767</v>
      </c>
      <c r="E39" s="33">
        <f>SUM(E40:E41)+E46</f>
        <v>1245440</v>
      </c>
      <c r="F39" s="34">
        <f>SUM(F40:F41)</f>
        <v>1281797</v>
      </c>
      <c r="G39" s="34">
        <f>SUM(G40:G41)</f>
        <v>1488732</v>
      </c>
      <c r="H39" s="32">
        <f>SUM(H40:H41)</f>
        <v>1558119</v>
      </c>
      <c r="I39" s="35">
        <f>SUM(I40:I41)</f>
        <v>1653384</v>
      </c>
      <c r="J39" s="32">
        <f>SUM(J40:J41)</f>
        <v>1666750</v>
      </c>
      <c r="K39" s="32">
        <f>SUM(K40:K41)</f>
        <v>1680520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56" t="s">
        <v>50</v>
      </c>
      <c r="P39" s="36"/>
    </row>
    <row r="40" spans="1:16" ht="12.75" customHeight="1">
      <c r="A40" s="37">
        <v>32</v>
      </c>
      <c r="B40" s="70" t="s">
        <v>33</v>
      </c>
      <c r="C40" s="65">
        <f aca="true" t="shared" si="44" ref="C40:C41">SUM(D40:N40)</f>
        <v>2290000</v>
      </c>
      <c r="D40" s="71">
        <v>240000</v>
      </c>
      <c r="E40" s="72">
        <v>236000</v>
      </c>
      <c r="F40" s="65">
        <v>253000</v>
      </c>
      <c r="G40" s="65">
        <f>263000+209300</f>
        <v>472300</v>
      </c>
      <c r="H40" s="71">
        <v>272700</v>
      </c>
      <c r="I40" s="73">
        <v>262000</v>
      </c>
      <c r="J40" s="71">
        <v>272000</v>
      </c>
      <c r="K40" s="71">
        <v>282000</v>
      </c>
      <c r="L40" s="71">
        <v>0</v>
      </c>
      <c r="M40" s="71">
        <v>0</v>
      </c>
      <c r="N40" s="71">
        <v>0</v>
      </c>
      <c r="O40" s="56"/>
      <c r="P40" s="36"/>
    </row>
    <row r="41" spans="1:16" ht="12.75" customHeight="1">
      <c r="A41" s="30">
        <v>33</v>
      </c>
      <c r="B41" s="48" t="s">
        <v>34</v>
      </c>
      <c r="C41" s="63">
        <f t="shared" si="44"/>
        <v>9540037</v>
      </c>
      <c r="D41" s="50">
        <v>1015767</v>
      </c>
      <c r="E41" s="51">
        <v>1008968</v>
      </c>
      <c r="F41" s="64">
        <v>1028797</v>
      </c>
      <c r="G41" s="64">
        <v>1016432</v>
      </c>
      <c r="H41" s="50">
        <v>1285419</v>
      </c>
      <c r="I41" s="54">
        <v>1391384</v>
      </c>
      <c r="J41" s="50">
        <v>1394750</v>
      </c>
      <c r="K41" s="50">
        <v>1398520</v>
      </c>
      <c r="L41" s="50">
        <v>0</v>
      </c>
      <c r="M41" s="50">
        <v>0</v>
      </c>
      <c r="N41" s="50">
        <v>0</v>
      </c>
      <c r="O41" s="57"/>
      <c r="P41" s="36"/>
    </row>
    <row r="42" spans="1:16" ht="38.25" customHeight="1">
      <c r="A42" s="37">
        <v>34</v>
      </c>
      <c r="B42" s="30" t="s">
        <v>51</v>
      </c>
      <c r="C42" s="34">
        <f>SUM(C43)</f>
        <v>18086024</v>
      </c>
      <c r="D42" s="32">
        <f>SUM(D43)</f>
        <v>2807024</v>
      </c>
      <c r="E42" s="33">
        <f>SUM(E43)</f>
        <v>2200000</v>
      </c>
      <c r="F42" s="34">
        <f>SUM(F43)</f>
        <v>2200000</v>
      </c>
      <c r="G42" s="34">
        <f>SUM(G43)</f>
        <v>2200000</v>
      </c>
      <c r="H42" s="32">
        <f>SUM(H43)</f>
        <v>2244000</v>
      </c>
      <c r="I42" s="35">
        <f>SUM(I43)</f>
        <v>2200000</v>
      </c>
      <c r="J42" s="32">
        <f>SUM(J43)</f>
        <v>2145000</v>
      </c>
      <c r="K42" s="32">
        <f>SUM(K43)</f>
        <v>2090000</v>
      </c>
      <c r="L42" s="32">
        <f>SUM(L43)</f>
        <v>0</v>
      </c>
      <c r="M42" s="32">
        <f>SUM(M43)</f>
        <v>0</v>
      </c>
      <c r="N42" s="32">
        <f>SUM(N43)</f>
        <v>0</v>
      </c>
      <c r="O42" s="56" t="s">
        <v>52</v>
      </c>
      <c r="P42" s="36"/>
    </row>
    <row r="43" spans="1:16" ht="12.75" customHeight="1">
      <c r="A43" s="30">
        <v>35</v>
      </c>
      <c r="B43" s="37" t="s">
        <v>34</v>
      </c>
      <c r="C43" s="41">
        <f>SUM(D43:N43)</f>
        <v>18086024</v>
      </c>
      <c r="D43" s="39">
        <v>2807024</v>
      </c>
      <c r="E43" s="40">
        <v>2200000</v>
      </c>
      <c r="F43" s="41">
        <v>2200000</v>
      </c>
      <c r="G43" s="41">
        <v>2200000</v>
      </c>
      <c r="H43" s="39">
        <f>2200000+44000</f>
        <v>2244000</v>
      </c>
      <c r="I43" s="42">
        <v>2200000</v>
      </c>
      <c r="J43" s="39">
        <v>2145000</v>
      </c>
      <c r="K43" s="39">
        <v>2090000</v>
      </c>
      <c r="L43" s="39">
        <v>0</v>
      </c>
      <c r="M43" s="39">
        <v>0</v>
      </c>
      <c r="N43" s="39">
        <v>0</v>
      </c>
      <c r="O43" s="68"/>
      <c r="P43" s="36"/>
    </row>
    <row r="44" spans="1:16" ht="56.25" customHeight="1">
      <c r="A44" s="37">
        <v>36</v>
      </c>
      <c r="B44" s="30" t="s">
        <v>53</v>
      </c>
      <c r="C44" s="34">
        <f>SUM(C45)</f>
        <v>24357343.41</v>
      </c>
      <c r="D44" s="32">
        <f>SUM(D45)</f>
        <v>2407300</v>
      </c>
      <c r="E44" s="33">
        <f>SUM(E45)</f>
        <v>2341499</v>
      </c>
      <c r="F44" s="34">
        <f>SUM(F45)</f>
        <v>2294381</v>
      </c>
      <c r="G44" s="34">
        <f>SUM(G45)</f>
        <v>2222668</v>
      </c>
      <c r="H44" s="32">
        <f>SUM(H45)</f>
        <v>2355187</v>
      </c>
      <c r="I44" s="35">
        <f>SUM(I45)</f>
        <v>5160218.41</v>
      </c>
      <c r="J44" s="32">
        <f>SUM(J45)</f>
        <v>3778057</v>
      </c>
      <c r="K44" s="32">
        <f>SUM(K45)</f>
        <v>3798033</v>
      </c>
      <c r="L44" s="32">
        <f>SUM(L45)</f>
        <v>0</v>
      </c>
      <c r="M44" s="32">
        <f>SUM(M45)</f>
        <v>0</v>
      </c>
      <c r="N44" s="32">
        <f>SUM(N45)</f>
        <v>0</v>
      </c>
      <c r="O44" s="56" t="s">
        <v>54</v>
      </c>
      <c r="P44" s="36"/>
    </row>
    <row r="45" spans="1:16" ht="12.75" customHeight="1">
      <c r="A45" s="30">
        <v>37</v>
      </c>
      <c r="B45" s="37" t="s">
        <v>34</v>
      </c>
      <c r="C45" s="41">
        <f aca="true" t="shared" si="45" ref="C45:C47">SUM(D45:N45)</f>
        <v>24357343.41</v>
      </c>
      <c r="D45" s="39">
        <v>2407300</v>
      </c>
      <c r="E45" s="74">
        <v>2341499</v>
      </c>
      <c r="F45" s="75">
        <v>2294381</v>
      </c>
      <c r="G45" s="75">
        <v>2222668</v>
      </c>
      <c r="H45" s="76">
        <v>2355187</v>
      </c>
      <c r="I45" s="77">
        <v>5160218.41</v>
      </c>
      <c r="J45" s="76">
        <v>3778057</v>
      </c>
      <c r="K45" s="76">
        <v>3798033</v>
      </c>
      <c r="L45" s="76">
        <v>0</v>
      </c>
      <c r="M45" s="76">
        <v>0</v>
      </c>
      <c r="N45" s="76">
        <v>0</v>
      </c>
      <c r="O45" s="78"/>
      <c r="P45" s="36"/>
    </row>
    <row r="46" spans="1:15" ht="57.75" customHeight="1">
      <c r="A46" s="79">
        <v>38</v>
      </c>
      <c r="B46" s="30" t="s">
        <v>55</v>
      </c>
      <c r="C46" s="80">
        <f t="shared" si="45"/>
        <v>2705</v>
      </c>
      <c r="D46" s="81">
        <v>2233</v>
      </c>
      <c r="E46" s="82">
        <v>472</v>
      </c>
      <c r="F46" s="83">
        <v>0</v>
      </c>
      <c r="G46" s="84">
        <v>0</v>
      </c>
      <c r="H46" s="84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6"/>
    </row>
    <row r="47" spans="1:16" ht="12.75" customHeight="1">
      <c r="A47" s="30">
        <v>39</v>
      </c>
      <c r="B47" s="37" t="s">
        <v>34</v>
      </c>
      <c r="C47" s="87">
        <f t="shared" si="45"/>
        <v>2705</v>
      </c>
      <c r="D47" s="88">
        <v>2233</v>
      </c>
      <c r="E47" s="89">
        <v>472</v>
      </c>
      <c r="F47" s="90"/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37"/>
      <c r="P47" s="36"/>
    </row>
  </sheetData>
  <sheetProtection selectLockedCells="1" selectUnlockedCells="1"/>
  <mergeCells count="10">
    <mergeCell ref="A1:D1"/>
    <mergeCell ref="I1:O1"/>
    <mergeCell ref="A2:O2"/>
    <mergeCell ref="A3:O3"/>
    <mergeCell ref="A4:O4"/>
    <mergeCell ref="A5:O5"/>
    <mergeCell ref="A6:A7"/>
    <mergeCell ref="B6:B7"/>
    <mergeCell ref="C6:N6"/>
    <mergeCell ref="O6:O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2018-12-17T08:17:32Z</dcterms:modified>
  <cp:category/>
  <cp:version/>
  <cp:contentType/>
  <cp:contentStatus/>
  <cp:revision>11</cp:revision>
</cp:coreProperties>
</file>