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<sst xmlns="http://schemas.openxmlformats.org/spreadsheetml/2006/main" count="127" uniqueCount="126">
  <si>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</si>
  <si>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</si>
  <si>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</si>
  <si>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</si>
  <si>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</si>
  <si>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</si>
  <si>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</si>
  <si>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</si>
  <si>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</si>
  <si>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</si>
  <si>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</si>
  <si>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</si>
  <si>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</si>
  <si>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</si>
  <si>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</si>
  <si>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</si>
  <si>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</si>
  <si>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</si>
  <si>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</si>
  <si>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</si>
  <si>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</si>
  <si>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</si>
  <si>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</si>
  <si>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</si>
  <si>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</si>
  <si>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</si>
  <si>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</si>
  <si>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</si>
  <si>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</si>
  <si>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</si>
  <si>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</si>
  <si>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</si>
  <si>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</si>
  <si>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</si>
  <si>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</si>
  <si>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</si>
  <si>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</si>
  <si>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</si>
  <si>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</si>
  <si>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</si>
  <si>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</si>
  <si>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</si>
  <si>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</si>
  <si>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</si>
  <si>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</si>
  <si>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</si>
  <si>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</si>
  <si>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</si>
  <si>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</si>
  <si>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</si>
  <si>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</si>
  <si>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</si>
  <si>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</si>
  <si>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</si>
  <si>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</si>
  <si>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</si>
  <si>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</si>
  <si>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</si>
  <si>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</si>
  <si>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</si>
  <si>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</si>
  <si>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</si>
  <si>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</si>
  <si>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</si>
  <si>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</si>
  <si>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</si>
  <si>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</si>
  <si>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</si>
  <si>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</si>
  <si>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</si>
  <si>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</si>
  <si>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</si>
  <si>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</si>
  <si>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</si>
  <si>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</si>
  <si>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</si>
  <si>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</si>
  <si>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</si>
  <si>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</si>
  <si>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</si>
  <si>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</si>
  <si>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</si>
  <si>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</si>
  <si>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</si>
  <si>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</si>
  <si>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</si>
  <si>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</si>
  <si>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</si>
  <si>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</si>
  <si>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</si>
  <si>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</si>
  <si>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</si>
  <si>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</si>
  <si>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</si>
  <si>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</si>
  <si>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</si>
  <si>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</si>
  <si>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</si>
  <si>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</si>
  <si>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</si>
  <si>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</si>
  <si>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</si>
  <si>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</si>
  <si>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</si>
  <si>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</si>
  <si>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</si>
  <si>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</si>
  <si>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</si>
  <si>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</si>
  <si>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</si>
  <si>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</si>
  <si>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</si>
  <si>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</si>
  <si>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</si>
  <si>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</si>
  <si>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</si>
  <si>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</si>
  <si>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</si>
  <si>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</si>
  <si>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</si>
  <si>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</si>
  <si>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</si>
  <si>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</si>
  <si>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</si>
  <si>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по доходам по состоянию на 01.04.2016 года.</t>
  </si>
  <si>
    <t>по расходам  по состоянию на 01апреля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</si>
</sst>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b/>
      <i/>
      <u val="single"/>
      <sz val="10"/>
      <name val="Arial Cyr"/>
      <family val="0"/>
    </font>
    <font>
      <sz val="10"/>
      <color indexed="12"/>
      <name val="Arial"/>
      <family val="0"/>
    </font>
    <font>
      <sz val="10"/>
      <color indexed="56"/>
      <name val="Arial"/>
      <family val="2"/>
    </font>
    <font>
      <sz val="9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9"/>
      <color indexed="17"/>
      <name val="Arial Cyr"/>
      <family val="0"/>
    </font>
    <font>
      <sz val="10"/>
      <color indexed="57"/>
      <name val="Arial"/>
      <family val="0"/>
    </font>
    <font>
      <sz val="9"/>
      <color indexed="57"/>
      <name val="Arial"/>
      <family val="0"/>
    </font>
    <font>
      <sz val="9"/>
      <color indexed="5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180" fontId="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80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 wrapText="1"/>
    </xf>
    <xf numFmtId="180" fontId="1" fillId="0" borderId="24" xfId="0" applyNumberFormat="1" applyFont="1" applyBorder="1" applyAlignment="1">
      <alignment horizontal="center"/>
    </xf>
    <xf numFmtId="0" fontId="0" fillId="0" borderId="19" xfId="0" applyBorder="1" applyAlignment="1">
      <alignment wrapText="1"/>
    </xf>
    <xf numFmtId="180" fontId="1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9" xfId="0" applyFont="1" applyBorder="1" applyAlignment="1">
      <alignment vertical="center"/>
    </xf>
    <xf numFmtId="180" fontId="0" fillId="0" borderId="24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10" fillId="0" borderId="15" xfId="0" applyFont="1" applyBorder="1" applyAlignment="1">
      <alignment/>
    </xf>
    <xf numFmtId="180" fontId="0" fillId="0" borderId="12" xfId="0" applyNumberFormat="1" applyFont="1" applyBorder="1" applyAlignment="1">
      <alignment horizontal="center"/>
    </xf>
    <xf numFmtId="180" fontId="0" fillId="0" borderId="30" xfId="0" applyNumberFormat="1" applyFont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3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2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180" fontId="0" fillId="0" borderId="26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4" fillId="0" borderId="0" xfId="0" applyFont="1" applyAlignment="1">
      <alignment/>
    </xf>
    <xf numFmtId="180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80" fontId="0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21" xfId="0" applyFont="1" applyBorder="1" applyAlignment="1">
      <alignment/>
    </xf>
    <xf numFmtId="2" fontId="17" fillId="0" borderId="12" xfId="0" applyNumberFormat="1" applyFont="1" applyBorder="1" applyAlignment="1">
      <alignment/>
    </xf>
    <xf numFmtId="2" fontId="17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17" fillId="0" borderId="0" xfId="0" applyFont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6" fillId="0" borderId="27" xfId="0" applyFont="1" applyBorder="1" applyAlignment="1">
      <alignment/>
    </xf>
    <xf numFmtId="2" fontId="36" fillId="0" borderId="36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2" fontId="36" fillId="0" borderId="37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wrapText="1"/>
    </xf>
    <xf numFmtId="2" fontId="36" fillId="0" borderId="38" xfId="0" applyNumberFormat="1" applyFont="1" applyBorder="1" applyAlignment="1">
      <alignment/>
    </xf>
    <xf numFmtId="2" fontId="36" fillId="0" borderId="39" xfId="0" applyNumberFormat="1" applyFont="1" applyBorder="1" applyAlignment="1">
      <alignment/>
    </xf>
    <xf numFmtId="2" fontId="36" fillId="0" borderId="40" xfId="0" applyNumberFormat="1" applyFont="1" applyFill="1" applyBorder="1" applyAlignment="1">
      <alignment/>
    </xf>
    <xf numFmtId="2" fontId="36" fillId="0" borderId="41" xfId="0" applyNumberFormat="1" applyFont="1" applyBorder="1" applyAlignment="1">
      <alignment/>
    </xf>
    <xf numFmtId="2" fontId="36" fillId="0" borderId="13" xfId="0" applyNumberFormat="1" applyFont="1" applyBorder="1" applyAlignment="1">
      <alignment/>
    </xf>
    <xf numFmtId="2" fontId="36" fillId="0" borderId="24" xfId="0" applyNumberFormat="1" applyFont="1" applyBorder="1" applyAlignment="1">
      <alignment/>
    </xf>
    <xf numFmtId="2" fontId="36" fillId="0" borderId="18" xfId="0" applyNumberFormat="1" applyFont="1" applyBorder="1" applyAlignment="1">
      <alignment/>
    </xf>
    <xf numFmtId="2" fontId="36" fillId="0" borderId="12" xfId="0" applyNumberFormat="1" applyFont="1" applyBorder="1" applyAlignment="1">
      <alignment/>
    </xf>
    <xf numFmtId="2" fontId="36" fillId="0" borderId="30" xfId="0" applyNumberFormat="1" applyFont="1" applyBorder="1" applyAlignment="1">
      <alignment/>
    </xf>
    <xf numFmtId="2" fontId="36" fillId="0" borderId="27" xfId="0" applyNumberFormat="1" applyFont="1" applyBorder="1" applyAlignment="1">
      <alignment/>
    </xf>
    <xf numFmtId="2" fontId="36" fillId="0" borderId="35" xfId="0" applyNumberFormat="1" applyFont="1" applyBorder="1" applyAlignment="1">
      <alignment/>
    </xf>
    <xf numFmtId="2" fontId="36" fillId="0" borderId="26" xfId="0" applyNumberFormat="1" applyFont="1" applyBorder="1" applyAlignment="1">
      <alignment/>
    </xf>
    <xf numFmtId="2" fontId="36" fillId="0" borderId="0" xfId="0" applyNumberFormat="1" applyFont="1" applyFill="1" applyBorder="1" applyAlignment="1">
      <alignment/>
    </xf>
    <xf numFmtId="2" fontId="36" fillId="0" borderId="16" xfId="0" applyNumberFormat="1" applyFont="1" applyBorder="1" applyAlignment="1">
      <alignment/>
    </xf>
    <xf numFmtId="2" fontId="36" fillId="0" borderId="16" xfId="0" applyNumberFormat="1" applyFont="1" applyFill="1" applyBorder="1" applyAlignment="1">
      <alignment/>
    </xf>
    <xf numFmtId="2" fontId="36" fillId="0" borderId="10" xfId="0" applyNumberFormat="1" applyFont="1" applyFill="1" applyBorder="1" applyAlignment="1">
      <alignment/>
    </xf>
    <xf numFmtId="2" fontId="36" fillId="0" borderId="37" xfId="0" applyNumberFormat="1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19" xfId="0" applyFont="1" applyFill="1" applyBorder="1" applyAlignment="1">
      <alignment/>
    </xf>
    <xf numFmtId="2" fontId="38" fillId="0" borderId="12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24" xfId="0" applyFont="1" applyBorder="1" applyAlignment="1">
      <alignment wrapText="1"/>
    </xf>
    <xf numFmtId="0" fontId="38" fillId="0" borderId="18" xfId="0" applyFont="1" applyBorder="1" applyAlignment="1">
      <alignment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4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21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15" xfId="0" applyFont="1" applyBorder="1" applyAlignment="1">
      <alignment/>
    </xf>
    <xf numFmtId="2" fontId="38" fillId="0" borderId="10" xfId="0" applyNumberFormat="1" applyFont="1" applyBorder="1" applyAlignment="1">
      <alignment/>
    </xf>
    <xf numFmtId="2" fontId="38" fillId="0" borderId="30" xfId="0" applyNumberFormat="1" applyFont="1" applyBorder="1" applyAlignment="1">
      <alignment/>
    </xf>
    <xf numFmtId="2" fontId="38" fillId="0" borderId="2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1" sqref="B1:G2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11.00390625" style="0" customWidth="1"/>
    <col min="4" max="4" width="9.8515625" style="0" customWidth="1"/>
    <col min="5" max="5" width="9.28125" style="0" customWidth="1"/>
    <col min="6" max="6" width="7.00390625" style="0" customWidth="1"/>
    <col min="7" max="7" width="7.28125" style="0" customWidth="1"/>
  </cols>
  <sheetData>
    <row r="1" spans="2:7" ht="12.75">
      <c r="B1" s="62"/>
      <c r="C1" s="79"/>
      <c r="D1" s="79"/>
      <c r="E1" s="62"/>
      <c r="F1" s="62"/>
      <c r="G1" s="62"/>
    </row>
    <row r="2" spans="2:7" ht="12.75">
      <c r="B2" s="200"/>
      <c r="C2" s="200"/>
      <c r="D2" s="200"/>
      <c r="E2" s="200"/>
      <c r="F2" s="200"/>
      <c r="G2" s="200"/>
    </row>
    <row r="3" spans="2:7" ht="9" customHeight="1">
      <c r="B3" s="1"/>
      <c r="C3" s="1"/>
      <c r="D3" s="1"/>
      <c r="E3" s="1"/>
      <c r="F3" s="1"/>
      <c r="G3" s="1"/>
    </row>
    <row r="4" spans="1:7" ht="12.75">
      <c r="A4" s="201" t="s">
        <v>117</v>
      </c>
      <c r="B4" s="201"/>
      <c r="C4" s="201"/>
      <c r="D4" s="201"/>
      <c r="E4" s="201"/>
      <c r="F4" s="201"/>
      <c r="G4" s="201"/>
    </row>
    <row r="5" spans="1:7" ht="12.75" customHeight="1">
      <c r="A5" s="201" t="s">
        <v>124</v>
      </c>
      <c r="B5" s="201"/>
      <c r="C5" s="201"/>
      <c r="D5" s="201"/>
      <c r="E5" s="201"/>
      <c r="F5" s="201"/>
      <c r="G5" s="201"/>
    </row>
    <row r="6" ht="8.25" customHeight="1"/>
    <row r="7" spans="5:7" ht="11.25" customHeight="1" thickBot="1">
      <c r="E7" s="202" t="s">
        <v>0</v>
      </c>
      <c r="F7" s="202"/>
      <c r="G7" s="202"/>
    </row>
    <row r="8" spans="1:7" ht="12.75">
      <c r="A8" s="209" t="s">
        <v>1</v>
      </c>
      <c r="B8" s="209" t="s">
        <v>2</v>
      </c>
      <c r="C8" s="203" t="s">
        <v>92</v>
      </c>
      <c r="D8" s="203" t="s">
        <v>94</v>
      </c>
      <c r="E8" s="215" t="s">
        <v>3</v>
      </c>
      <c r="F8" s="203" t="s">
        <v>93</v>
      </c>
      <c r="G8" s="206" t="s">
        <v>95</v>
      </c>
    </row>
    <row r="9" spans="1:7" ht="12.75">
      <c r="A9" s="210"/>
      <c r="B9" s="210"/>
      <c r="C9" s="204"/>
      <c r="D9" s="204"/>
      <c r="E9" s="216"/>
      <c r="F9" s="204"/>
      <c r="G9" s="207"/>
    </row>
    <row r="10" spans="1:7" ht="21" customHeight="1" thickBot="1">
      <c r="A10" s="211"/>
      <c r="B10" s="211"/>
      <c r="C10" s="205"/>
      <c r="D10" s="205"/>
      <c r="E10" s="217"/>
      <c r="F10" s="205"/>
      <c r="G10" s="208"/>
    </row>
    <row r="11" spans="1:10" ht="16.5" customHeight="1" thickBot="1">
      <c r="A11" s="77" t="s">
        <v>4</v>
      </c>
      <c r="B11" s="78" t="s">
        <v>5</v>
      </c>
      <c r="C11" s="157">
        <f>C16+C17+C18+C19+C20+C21+C22+C23+C24+C25+C26+C27+C28+C14+C12+C15+C13</f>
        <v>201615</v>
      </c>
      <c r="D11" s="158">
        <f>D16+D17+D18+D19+D20+D21+D22+D23+D24+D25+D26+D27+D28+D14+D12+D15+D13</f>
        <v>50403.75</v>
      </c>
      <c r="E11" s="156">
        <f>E12+E13+E14+E15+E16+E18+E19+E20+E21+E22+E23+E24+E25+E27+E28+E17</f>
        <v>54731.10635686001</v>
      </c>
      <c r="F11" s="134">
        <f>E11/D11*100</f>
        <v>108.58538572399871</v>
      </c>
      <c r="G11" s="134">
        <f>E11/C11*100</f>
        <v>27.146346430999678</v>
      </c>
      <c r="J11" s="123"/>
    </row>
    <row r="12" spans="1:7" ht="13.5" customHeight="1" thickBot="1">
      <c r="A12" s="3" t="s">
        <v>6</v>
      </c>
      <c r="B12" s="4" t="s">
        <v>7</v>
      </c>
      <c r="C12" s="131">
        <v>148413</v>
      </c>
      <c r="D12" s="132">
        <f>C12/12*3</f>
        <v>37103.25</v>
      </c>
      <c r="E12" s="133">
        <f>35686.40235686</f>
        <v>35686.40235686</v>
      </c>
      <c r="F12" s="134">
        <f aca="true" t="shared" si="0" ref="F12:F42">E12/D12*100</f>
        <v>96.1813381761975</v>
      </c>
      <c r="G12" s="134">
        <f aca="true" t="shared" si="1" ref="G12:G42">E12/C12*100</f>
        <v>24.045334544049375</v>
      </c>
    </row>
    <row r="13" spans="1:7" ht="40.5" customHeight="1" thickBot="1">
      <c r="A13" s="112" t="s">
        <v>122</v>
      </c>
      <c r="B13" s="113" t="s">
        <v>123</v>
      </c>
      <c r="C13" s="135">
        <v>6530</v>
      </c>
      <c r="D13" s="136">
        <f>C13/12*3</f>
        <v>1632.5</v>
      </c>
      <c r="E13" s="137">
        <f>1465.79</f>
        <v>1465.79</v>
      </c>
      <c r="F13" s="138">
        <f t="shared" si="0"/>
        <v>89.78805513016846</v>
      </c>
      <c r="G13" s="138">
        <f t="shared" si="1"/>
        <v>22.447013782542115</v>
      </c>
    </row>
    <row r="14" spans="1:7" ht="29.25" customHeight="1" thickBot="1">
      <c r="A14" s="111" t="s">
        <v>119</v>
      </c>
      <c r="B14" s="114" t="s">
        <v>118</v>
      </c>
      <c r="C14" s="140">
        <v>918</v>
      </c>
      <c r="D14" s="132">
        <f>C14/12*3</f>
        <v>229.5</v>
      </c>
      <c r="E14" s="141">
        <v>115.36</v>
      </c>
      <c r="F14" s="138">
        <f t="shared" si="0"/>
        <v>50.265795206971674</v>
      </c>
      <c r="G14" s="138">
        <f t="shared" si="1"/>
        <v>12.566448801742919</v>
      </c>
    </row>
    <row r="15" spans="1:7" ht="39" customHeight="1" thickBot="1">
      <c r="A15" s="109" t="s">
        <v>120</v>
      </c>
      <c r="B15" s="110" t="s">
        <v>121</v>
      </c>
      <c r="C15" s="131">
        <v>614</v>
      </c>
      <c r="D15" s="132">
        <f>C15/12*3</f>
        <v>153.5</v>
      </c>
      <c r="E15" s="142">
        <f>233.296</f>
        <v>233.296</v>
      </c>
      <c r="F15" s="138">
        <f t="shared" si="0"/>
        <v>151.9843648208469</v>
      </c>
      <c r="G15" s="138">
        <f t="shared" si="1"/>
        <v>37.99609120521173</v>
      </c>
    </row>
    <row r="16" spans="1:7" ht="24.75" customHeight="1" thickBot="1">
      <c r="A16" s="81" t="s">
        <v>8</v>
      </c>
      <c r="B16" s="6" t="s">
        <v>9</v>
      </c>
      <c r="C16" s="143">
        <v>4650</v>
      </c>
      <c r="D16" s="132">
        <f>C16/12*3</f>
        <v>1162.5</v>
      </c>
      <c r="E16" s="144">
        <f>1090.398</f>
        <v>1090.398</v>
      </c>
      <c r="F16" s="138">
        <f t="shared" si="0"/>
        <v>93.79767741935483</v>
      </c>
      <c r="G16" s="138">
        <f t="shared" si="1"/>
        <v>23.449419354838707</v>
      </c>
    </row>
    <row r="17" spans="1:7" ht="12" customHeight="1" thickBot="1">
      <c r="A17" s="8" t="s">
        <v>10</v>
      </c>
      <c r="B17" s="9" t="s">
        <v>11</v>
      </c>
      <c r="C17" s="143">
        <v>0</v>
      </c>
      <c r="D17" s="132">
        <f>C17/12*2</f>
        <v>0</v>
      </c>
      <c r="E17" s="144">
        <f>5.6</f>
        <v>5.6</v>
      </c>
      <c r="F17" s="134">
        <v>0</v>
      </c>
      <c r="G17" s="134">
        <v>0</v>
      </c>
    </row>
    <row r="18" spans="1:7" ht="12.75" customHeight="1" thickBot="1">
      <c r="A18" s="8" t="s">
        <v>12</v>
      </c>
      <c r="B18" s="9" t="s">
        <v>13</v>
      </c>
      <c r="C18" s="143">
        <v>3441</v>
      </c>
      <c r="D18" s="132">
        <f>C18/12*3</f>
        <v>860.25</v>
      </c>
      <c r="E18" s="144">
        <f>77.488</f>
        <v>77.488</v>
      </c>
      <c r="F18" s="134">
        <f t="shared" si="0"/>
        <v>9.007614065678581</v>
      </c>
      <c r="G18" s="134">
        <f t="shared" si="1"/>
        <v>2.2519035164196453</v>
      </c>
    </row>
    <row r="19" spans="1:7" ht="13.5" thickBot="1">
      <c r="A19" s="5" t="s">
        <v>14</v>
      </c>
      <c r="B19" s="7" t="s">
        <v>15</v>
      </c>
      <c r="C19" s="143">
        <f>25591</f>
        <v>25591</v>
      </c>
      <c r="D19" s="132">
        <f>C19/12*3</f>
        <v>6397.75</v>
      </c>
      <c r="E19" s="144">
        <v>13625.487</v>
      </c>
      <c r="F19" s="134">
        <f t="shared" si="0"/>
        <v>212.97310773318742</v>
      </c>
      <c r="G19" s="134">
        <f t="shared" si="1"/>
        <v>53.243276933296855</v>
      </c>
    </row>
    <row r="20" spans="1:7" ht="13.5" thickBot="1">
      <c r="A20" s="5" t="s">
        <v>16</v>
      </c>
      <c r="B20" s="82" t="s">
        <v>17</v>
      </c>
      <c r="C20" s="143">
        <v>1335</v>
      </c>
      <c r="D20" s="132">
        <f>C20/12*3</f>
        <v>333.75</v>
      </c>
      <c r="E20" s="144">
        <v>361.663</v>
      </c>
      <c r="F20" s="134">
        <f t="shared" si="0"/>
        <v>108.3634456928839</v>
      </c>
      <c r="G20" s="134">
        <f t="shared" si="1"/>
        <v>27.090861423220975</v>
      </c>
    </row>
    <row r="21" spans="1:7" ht="26.25" thickBot="1">
      <c r="A21" s="5" t="s">
        <v>18</v>
      </c>
      <c r="B21" s="83" t="s">
        <v>96</v>
      </c>
      <c r="C21" s="143">
        <v>0</v>
      </c>
      <c r="D21" s="132">
        <f>C21/12*2</f>
        <v>0</v>
      </c>
      <c r="E21" s="144">
        <f>-20.6</f>
        <v>-20.6</v>
      </c>
      <c r="F21" s="138">
        <v>0</v>
      </c>
      <c r="G21" s="138">
        <v>0</v>
      </c>
    </row>
    <row r="22" spans="1:7" ht="24" customHeight="1" thickBot="1">
      <c r="A22" s="10" t="s">
        <v>19</v>
      </c>
      <c r="B22" s="84" t="s">
        <v>97</v>
      </c>
      <c r="C22" s="143">
        <v>7987</v>
      </c>
      <c r="D22" s="132">
        <f>C22/12*3</f>
        <v>1996.75</v>
      </c>
      <c r="E22" s="144">
        <v>1104.213</v>
      </c>
      <c r="F22" s="138">
        <f t="shared" si="0"/>
        <v>55.30051333416802</v>
      </c>
      <c r="G22" s="138">
        <f t="shared" si="1"/>
        <v>13.825128333542006</v>
      </c>
    </row>
    <row r="23" spans="1:7" ht="15" customHeight="1" thickBot="1">
      <c r="A23" s="10" t="s">
        <v>20</v>
      </c>
      <c r="B23" s="11" t="s">
        <v>21</v>
      </c>
      <c r="C23" s="143">
        <v>214</v>
      </c>
      <c r="D23" s="132">
        <f>C23/12*3</f>
        <v>53.5</v>
      </c>
      <c r="E23" s="144">
        <v>52.2</v>
      </c>
      <c r="F23" s="134">
        <f t="shared" si="0"/>
        <v>97.57009345794393</v>
      </c>
      <c r="G23" s="134">
        <f t="shared" si="1"/>
        <v>24.39252336448598</v>
      </c>
    </row>
    <row r="24" spans="1:7" ht="26.25" thickBot="1">
      <c r="A24" s="12" t="s">
        <v>22</v>
      </c>
      <c r="B24" s="13" t="s">
        <v>23</v>
      </c>
      <c r="C24" s="143">
        <v>227</v>
      </c>
      <c r="D24" s="132">
        <f>C24/12*3</f>
        <v>56.75</v>
      </c>
      <c r="E24" s="144">
        <v>6.115</v>
      </c>
      <c r="F24" s="138">
        <f t="shared" si="0"/>
        <v>10.775330396475772</v>
      </c>
      <c r="G24" s="138">
        <f t="shared" si="1"/>
        <v>2.693832599118943</v>
      </c>
    </row>
    <row r="25" spans="1:7" ht="26.25" thickBot="1">
      <c r="A25" s="12" t="s">
        <v>24</v>
      </c>
      <c r="B25" s="14" t="s">
        <v>25</v>
      </c>
      <c r="C25" s="143">
        <f>1450</f>
        <v>1450</v>
      </c>
      <c r="D25" s="132">
        <f>C25/12*3</f>
        <v>362.5</v>
      </c>
      <c r="E25" s="144">
        <v>605.936</v>
      </c>
      <c r="F25" s="138">
        <f t="shared" si="0"/>
        <v>167.15475862068968</v>
      </c>
      <c r="G25" s="138">
        <f t="shared" si="1"/>
        <v>41.78868965517242</v>
      </c>
    </row>
    <row r="26" spans="1:7" ht="13.5" thickBot="1">
      <c r="A26" s="15" t="s">
        <v>26</v>
      </c>
      <c r="B26" s="14" t="s">
        <v>27</v>
      </c>
      <c r="C26" s="143">
        <v>0</v>
      </c>
      <c r="D26" s="132">
        <f>C26/12*2</f>
        <v>0</v>
      </c>
      <c r="E26" s="144">
        <v>0</v>
      </c>
      <c r="F26" s="134">
        <v>0</v>
      </c>
      <c r="G26" s="134">
        <v>0</v>
      </c>
    </row>
    <row r="27" spans="1:7" ht="15.75" customHeight="1" thickBot="1">
      <c r="A27" s="12" t="s">
        <v>28</v>
      </c>
      <c r="B27" s="14" t="s">
        <v>29</v>
      </c>
      <c r="C27" s="143">
        <v>245</v>
      </c>
      <c r="D27" s="132">
        <f>C27/12*3</f>
        <v>61.25</v>
      </c>
      <c r="E27" s="144">
        <v>320.069</v>
      </c>
      <c r="F27" s="134">
        <f t="shared" si="0"/>
        <v>522.5616326530612</v>
      </c>
      <c r="G27" s="134">
        <f t="shared" si="1"/>
        <v>130.6404081632653</v>
      </c>
    </row>
    <row r="28" spans="1:7" ht="13.5" thickBot="1">
      <c r="A28" s="15" t="s">
        <v>30</v>
      </c>
      <c r="B28" s="7" t="s">
        <v>31</v>
      </c>
      <c r="C28" s="143">
        <v>0</v>
      </c>
      <c r="D28" s="132">
        <f>C28/12*2</f>
        <v>0</v>
      </c>
      <c r="E28" s="144">
        <v>1.689</v>
      </c>
      <c r="F28" s="134">
        <v>0</v>
      </c>
      <c r="G28" s="134">
        <v>0</v>
      </c>
    </row>
    <row r="29" spans="1:7" ht="15" customHeight="1" thickBot="1">
      <c r="A29" s="75" t="s">
        <v>32</v>
      </c>
      <c r="B29" s="76" t="s">
        <v>33</v>
      </c>
      <c r="C29" s="153">
        <f>C30</f>
        <v>241974.9</v>
      </c>
      <c r="D29" s="154">
        <f>D30</f>
        <v>60493.725</v>
      </c>
      <c r="E29" s="153">
        <f>E30+E40+E41</f>
        <v>56116.263999999996</v>
      </c>
      <c r="F29" s="134">
        <f t="shared" si="0"/>
        <v>92.76377673882705</v>
      </c>
      <c r="G29" s="134">
        <f t="shared" si="1"/>
        <v>23.190944184706762</v>
      </c>
    </row>
    <row r="30" spans="1:7" ht="28.5" customHeight="1" thickBot="1">
      <c r="A30" s="90" t="s">
        <v>34</v>
      </c>
      <c r="B30" s="89" t="s">
        <v>35</v>
      </c>
      <c r="C30" s="132">
        <f>C31+C33+C36+C37+C38+C39+C40+C41</f>
        <v>241974.9</v>
      </c>
      <c r="D30" s="155">
        <f>D31+D33+D36+D37+D38+D39+D40+D41</f>
        <v>60493.725</v>
      </c>
      <c r="E30" s="132">
        <f>E31+E33+E36+E37+E38+E39</f>
        <v>57559.723</v>
      </c>
      <c r="F30" s="138">
        <f t="shared" si="0"/>
        <v>95.14990687050599</v>
      </c>
      <c r="G30" s="138">
        <f t="shared" si="1"/>
        <v>23.787476717626497</v>
      </c>
    </row>
    <row r="31" spans="1:7" ht="29.25" thickBot="1">
      <c r="A31" s="85" t="s">
        <v>36</v>
      </c>
      <c r="B31" s="91" t="s">
        <v>98</v>
      </c>
      <c r="C31" s="145">
        <f>1750</f>
        <v>1750</v>
      </c>
      <c r="D31" s="145">
        <f>D32</f>
        <v>437.5</v>
      </c>
      <c r="E31" s="145">
        <f>E32</f>
        <v>438</v>
      </c>
      <c r="F31" s="145">
        <f>F32</f>
        <v>100.11428571428571</v>
      </c>
      <c r="G31" s="145">
        <f>G32</f>
        <v>25.02857142857143</v>
      </c>
    </row>
    <row r="32" spans="1:7" ht="15" thickBot="1">
      <c r="A32" s="85" t="s">
        <v>100</v>
      </c>
      <c r="B32" s="92" t="s">
        <v>99</v>
      </c>
      <c r="C32" s="145">
        <v>1750</v>
      </c>
      <c r="D32" s="145">
        <f>C32/12*3</f>
        <v>437.5</v>
      </c>
      <c r="E32" s="146">
        <v>438</v>
      </c>
      <c r="F32" s="138">
        <f t="shared" si="0"/>
        <v>100.11428571428571</v>
      </c>
      <c r="G32" s="138">
        <f t="shared" si="1"/>
        <v>25.02857142857143</v>
      </c>
    </row>
    <row r="33" spans="1:7" ht="29.25" customHeight="1" thickBot="1">
      <c r="A33" s="17" t="s">
        <v>37</v>
      </c>
      <c r="B33" s="14" t="s">
        <v>101</v>
      </c>
      <c r="C33" s="147">
        <v>46236.6</v>
      </c>
      <c r="D33" s="147">
        <f>C33/12*3</f>
        <v>11559.15</v>
      </c>
      <c r="E33" s="144">
        <v>10774</v>
      </c>
      <c r="F33" s="138">
        <f t="shared" si="0"/>
        <v>93.2075455375179</v>
      </c>
      <c r="G33" s="138">
        <f t="shared" si="1"/>
        <v>23.301886384379475</v>
      </c>
    </row>
    <row r="34" spans="1:7" ht="34.5" thickBot="1">
      <c r="A34" s="17" t="s">
        <v>102</v>
      </c>
      <c r="B34" s="93" t="s">
        <v>103</v>
      </c>
      <c r="C34" s="147">
        <v>0</v>
      </c>
      <c r="D34" s="147">
        <v>0</v>
      </c>
      <c r="E34" s="144">
        <v>0</v>
      </c>
      <c r="F34" s="138">
        <v>0</v>
      </c>
      <c r="G34" s="138">
        <v>0</v>
      </c>
    </row>
    <row r="35" spans="1:7" ht="12.75" customHeight="1" hidden="1">
      <c r="A35" s="86"/>
      <c r="B35" s="18"/>
      <c r="C35" s="121"/>
      <c r="D35" s="121"/>
      <c r="E35" s="122"/>
      <c r="F35" s="139" t="e">
        <f t="shared" si="0"/>
        <v>#DIV/0!</v>
      </c>
      <c r="G35" s="139" t="e">
        <f t="shared" si="1"/>
        <v>#DIV/0!</v>
      </c>
    </row>
    <row r="36" spans="1:7" ht="17.25" customHeight="1" thickBot="1">
      <c r="A36" s="87" t="s">
        <v>38</v>
      </c>
      <c r="B36" s="18" t="s">
        <v>39</v>
      </c>
      <c r="C36" s="147">
        <v>163988.3</v>
      </c>
      <c r="D36" s="147">
        <f>C36/12*3</f>
        <v>40997.075</v>
      </c>
      <c r="E36" s="144">
        <v>45907.323</v>
      </c>
      <c r="F36" s="138">
        <f t="shared" si="0"/>
        <v>111.97706909578304</v>
      </c>
      <c r="G36" s="138">
        <f t="shared" si="1"/>
        <v>27.99426727394576</v>
      </c>
    </row>
    <row r="37" spans="1:7" ht="15" customHeight="1" thickBot="1">
      <c r="A37" s="88" t="s">
        <v>40</v>
      </c>
      <c r="B37" s="94" t="s">
        <v>41</v>
      </c>
      <c r="C37" s="147">
        <v>30000</v>
      </c>
      <c r="D37" s="147">
        <f>C37/12*3</f>
        <v>7500</v>
      </c>
      <c r="E37" s="144">
        <v>440.4</v>
      </c>
      <c r="F37" s="138">
        <f t="shared" si="0"/>
        <v>5.872</v>
      </c>
      <c r="G37" s="138">
        <f t="shared" si="1"/>
        <v>1.468</v>
      </c>
    </row>
    <row r="38" spans="1:7" ht="24.75" customHeight="1" thickBot="1">
      <c r="A38" s="17" t="s">
        <v>42</v>
      </c>
      <c r="B38" s="14" t="s">
        <v>104</v>
      </c>
      <c r="C38" s="147">
        <v>0</v>
      </c>
      <c r="D38" s="147">
        <v>0</v>
      </c>
      <c r="E38" s="144">
        <v>0</v>
      </c>
      <c r="F38" s="138">
        <v>0</v>
      </c>
      <c r="G38" s="138">
        <v>0</v>
      </c>
    </row>
    <row r="39" spans="1:7" ht="26.25" customHeight="1" thickBot="1">
      <c r="A39" s="95" t="s">
        <v>42</v>
      </c>
      <c r="B39" s="96" t="s">
        <v>43</v>
      </c>
      <c r="C39" s="148">
        <v>0</v>
      </c>
      <c r="D39" s="148">
        <v>0</v>
      </c>
      <c r="E39" s="149">
        <v>0</v>
      </c>
      <c r="F39" s="138">
        <v>0</v>
      </c>
      <c r="G39" s="138">
        <v>0</v>
      </c>
    </row>
    <row r="40" spans="1:7" ht="53.25" customHeight="1" thickBot="1">
      <c r="A40" s="115" t="s">
        <v>105</v>
      </c>
      <c r="B40" s="116" t="s">
        <v>106</v>
      </c>
      <c r="C40" s="150">
        <v>0</v>
      </c>
      <c r="D40" s="150">
        <v>0</v>
      </c>
      <c r="E40" s="150">
        <f>-1443.459</f>
        <v>-1443.459</v>
      </c>
      <c r="F40" s="138">
        <v>0</v>
      </c>
      <c r="G40" s="138">
        <v>0</v>
      </c>
    </row>
    <row r="41" spans="1:7" ht="27" customHeight="1" thickBot="1">
      <c r="A41" s="19" t="s">
        <v>44</v>
      </c>
      <c r="B41" s="20" t="s">
        <v>45</v>
      </c>
      <c r="C41" s="151">
        <v>0</v>
      </c>
      <c r="D41" s="151">
        <v>0</v>
      </c>
      <c r="E41" s="152">
        <v>0</v>
      </c>
      <c r="F41" s="138">
        <v>0</v>
      </c>
      <c r="G41" s="138">
        <v>0</v>
      </c>
    </row>
    <row r="42" spans="1:10" ht="18" customHeight="1" thickBot="1">
      <c r="A42" s="218" t="s">
        <v>46</v>
      </c>
      <c r="B42" s="219"/>
      <c r="C42" s="132">
        <f>C30+C11</f>
        <v>443589.9</v>
      </c>
      <c r="D42" s="132">
        <f>D30+D11</f>
        <v>110897.475</v>
      </c>
      <c r="E42" s="132">
        <f>E29+E11</f>
        <v>110847.37035686</v>
      </c>
      <c r="F42" s="138">
        <f t="shared" si="0"/>
        <v>99.95481895044048</v>
      </c>
      <c r="G42" s="138">
        <f t="shared" si="1"/>
        <v>24.98870473761012</v>
      </c>
      <c r="J42" s="123"/>
    </row>
    <row r="43" spans="1:7" ht="10.5" customHeight="1">
      <c r="A43" s="21"/>
      <c r="C43" s="124"/>
      <c r="D43" s="124"/>
      <c r="E43" s="124"/>
      <c r="F43" s="124"/>
      <c r="G43" s="124"/>
    </row>
    <row r="44" ht="12.75" hidden="1"/>
    <row r="45" spans="1:2" ht="14.25" customHeight="1">
      <c r="A45" s="212"/>
      <c r="B45" s="212"/>
    </row>
    <row r="46" spans="1:2" ht="12.75">
      <c r="A46" s="212"/>
      <c r="B46" s="212"/>
    </row>
    <row r="47" spans="1:7" ht="12.75">
      <c r="A47" s="212"/>
      <c r="B47" s="212"/>
      <c r="E47" s="213"/>
      <c r="F47" s="214"/>
      <c r="G47" s="214"/>
    </row>
    <row r="51" ht="12.75">
      <c r="E51" s="123"/>
    </row>
  </sheetData>
  <sheetProtection/>
  <mergeCells count="14">
    <mergeCell ref="F8:F10"/>
    <mergeCell ref="G8:G10"/>
    <mergeCell ref="A8:A10"/>
    <mergeCell ref="A45:B47"/>
    <mergeCell ref="E47:G47"/>
    <mergeCell ref="B8:B10"/>
    <mergeCell ref="C8:C10"/>
    <mergeCell ref="D8:D10"/>
    <mergeCell ref="E8:E10"/>
    <mergeCell ref="A42:B42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C1" sqref="B1:G2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108"/>
      <c r="C1" s="221"/>
      <c r="D1" s="221"/>
      <c r="E1" s="221"/>
      <c r="F1" s="221"/>
      <c r="G1" s="221"/>
    </row>
    <row r="2" spans="2:7" ht="11.25" customHeight="1">
      <c r="B2" s="222"/>
      <c r="C2" s="222"/>
      <c r="D2" s="222"/>
      <c r="E2" s="222"/>
      <c r="F2" s="222"/>
      <c r="G2" s="222"/>
    </row>
    <row r="3" spans="1:7" ht="12.75">
      <c r="A3" s="201" t="s">
        <v>47</v>
      </c>
      <c r="B3" s="201"/>
      <c r="C3" s="201"/>
      <c r="D3" s="201"/>
      <c r="E3" s="201"/>
      <c r="F3" s="201"/>
      <c r="G3" s="201"/>
    </row>
    <row r="4" spans="1:7" ht="12.75">
      <c r="A4" s="201" t="s">
        <v>125</v>
      </c>
      <c r="B4" s="201"/>
      <c r="C4" s="201"/>
      <c r="D4" s="201"/>
      <c r="E4" s="201"/>
      <c r="F4" s="201"/>
      <c r="G4" s="201"/>
    </row>
    <row r="5" spans="5:7" ht="12.75" customHeight="1" thickBot="1">
      <c r="E5" s="220" t="s">
        <v>48</v>
      </c>
      <c r="F5" s="220"/>
      <c r="G5" s="220"/>
    </row>
    <row r="6" spans="1:7" s="26" customFormat="1" ht="57" customHeight="1" thickBot="1">
      <c r="A6" s="22" t="s">
        <v>49</v>
      </c>
      <c r="B6" s="2" t="s">
        <v>50</v>
      </c>
      <c r="C6" s="23" t="s">
        <v>90</v>
      </c>
      <c r="D6" s="24" t="s">
        <v>51</v>
      </c>
      <c r="E6" s="23" t="s">
        <v>52</v>
      </c>
      <c r="F6" s="23" t="s">
        <v>53</v>
      </c>
      <c r="G6" s="25" t="s">
        <v>91</v>
      </c>
    </row>
    <row r="7" spans="1:7" ht="12" customHeight="1" thickBot="1">
      <c r="A7" s="27">
        <v>100</v>
      </c>
      <c r="B7" s="55" t="s">
        <v>54</v>
      </c>
      <c r="C7" s="162">
        <v>43984</v>
      </c>
      <c r="D7" s="163"/>
      <c r="E7" s="162">
        <v>9645</v>
      </c>
      <c r="F7" s="119"/>
      <c r="G7" s="197">
        <f aca="true" t="shared" si="0" ref="G7:G12">E7/C7*100</f>
        <v>21.928428519461622</v>
      </c>
    </row>
    <row r="8" spans="1:7" s="30" customFormat="1" ht="12.75" customHeight="1">
      <c r="A8" s="56">
        <v>102</v>
      </c>
      <c r="B8" s="28" t="s">
        <v>88</v>
      </c>
      <c r="C8" s="164">
        <v>1252</v>
      </c>
      <c r="D8" s="165"/>
      <c r="E8" s="164">
        <v>354</v>
      </c>
      <c r="F8" s="117"/>
      <c r="G8" s="164">
        <f t="shared" si="0"/>
        <v>28.27476038338658</v>
      </c>
    </row>
    <row r="9" spans="1:7" ht="23.25" customHeight="1">
      <c r="A9" s="57">
        <v>103</v>
      </c>
      <c r="B9" s="32" t="s">
        <v>55</v>
      </c>
      <c r="C9" s="166">
        <v>1426</v>
      </c>
      <c r="D9" s="167"/>
      <c r="E9" s="166">
        <v>353</v>
      </c>
      <c r="F9" s="118"/>
      <c r="G9" s="161">
        <f t="shared" si="0"/>
        <v>24.754558204768585</v>
      </c>
    </row>
    <row r="10" spans="1:7" ht="24" customHeight="1">
      <c r="A10" s="57">
        <v>104</v>
      </c>
      <c r="B10" s="32" t="s">
        <v>89</v>
      </c>
      <c r="C10" s="166">
        <v>24518</v>
      </c>
      <c r="D10" s="167"/>
      <c r="E10" s="166">
        <v>5616</v>
      </c>
      <c r="F10" s="118"/>
      <c r="G10" s="161">
        <f t="shared" si="0"/>
        <v>22.90562036055143</v>
      </c>
    </row>
    <row r="11" spans="1:7" ht="12.75" customHeight="1" thickBot="1">
      <c r="A11" s="58">
        <v>113</v>
      </c>
      <c r="B11" s="33" t="s">
        <v>57</v>
      </c>
      <c r="C11" s="168">
        <v>9133</v>
      </c>
      <c r="D11" s="169"/>
      <c r="E11" s="168">
        <v>2097</v>
      </c>
      <c r="F11" s="16"/>
      <c r="G11" s="198">
        <f t="shared" si="0"/>
        <v>22.960691996058248</v>
      </c>
    </row>
    <row r="12" spans="1:7" ht="23.25" customHeight="1" thickBot="1">
      <c r="A12" s="34">
        <v>300</v>
      </c>
      <c r="B12" s="35" t="s">
        <v>58</v>
      </c>
      <c r="C12" s="170">
        <v>6566</v>
      </c>
      <c r="D12" s="171"/>
      <c r="E12" s="170">
        <v>1321</v>
      </c>
      <c r="F12" s="120"/>
      <c r="G12" s="197">
        <f t="shared" si="0"/>
        <v>20.118793786171185</v>
      </c>
    </row>
    <row r="13" spans="1:7" ht="33" customHeight="1">
      <c r="A13" s="38">
        <v>309</v>
      </c>
      <c r="B13" s="32" t="s">
        <v>107</v>
      </c>
      <c r="C13" s="172">
        <v>5562</v>
      </c>
      <c r="D13" s="173"/>
      <c r="E13" s="172">
        <v>1215</v>
      </c>
      <c r="F13" s="125"/>
      <c r="G13" s="199">
        <f aca="true" t="shared" si="1" ref="G13:G52">E13/C13*100</f>
        <v>21.844660194174757</v>
      </c>
    </row>
    <row r="14" spans="1:7" ht="13.5" customHeight="1">
      <c r="A14" s="31">
        <v>310</v>
      </c>
      <c r="B14" s="32" t="s">
        <v>59</v>
      </c>
      <c r="C14" s="166">
        <v>599</v>
      </c>
      <c r="D14" s="167"/>
      <c r="E14" s="166">
        <v>0</v>
      </c>
      <c r="F14" s="118"/>
      <c r="G14" s="161">
        <f t="shared" si="1"/>
        <v>0</v>
      </c>
    </row>
    <row r="15" spans="1:7" ht="24" customHeight="1" thickBot="1">
      <c r="A15" s="97">
        <v>314</v>
      </c>
      <c r="B15" s="98" t="s">
        <v>108</v>
      </c>
      <c r="C15" s="174">
        <v>405</v>
      </c>
      <c r="D15" s="175"/>
      <c r="E15" s="174">
        <v>106</v>
      </c>
      <c r="F15" s="126"/>
      <c r="G15" s="161">
        <f t="shared" si="1"/>
        <v>26.172839506172842</v>
      </c>
    </row>
    <row r="16" spans="1:7" ht="12.75" customHeight="1" thickBot="1">
      <c r="A16" s="34">
        <v>400</v>
      </c>
      <c r="B16" s="59" t="s">
        <v>60</v>
      </c>
      <c r="C16" s="170">
        <v>55567</v>
      </c>
      <c r="D16" s="171"/>
      <c r="E16" s="170">
        <v>2642</v>
      </c>
      <c r="F16" s="120"/>
      <c r="G16" s="161">
        <f t="shared" si="1"/>
        <v>4.754620548167077</v>
      </c>
    </row>
    <row r="17" spans="1:7" ht="12" customHeight="1">
      <c r="A17" s="36">
        <v>405</v>
      </c>
      <c r="B17" s="39" t="s">
        <v>61</v>
      </c>
      <c r="C17" s="176">
        <v>465</v>
      </c>
      <c r="D17" s="177"/>
      <c r="E17" s="176">
        <v>0</v>
      </c>
      <c r="F17" s="127"/>
      <c r="G17" s="161">
        <f t="shared" si="1"/>
        <v>0</v>
      </c>
    </row>
    <row r="18" spans="1:7" ht="12" customHeight="1">
      <c r="A18" s="40">
        <v>406</v>
      </c>
      <c r="B18" s="41" t="s">
        <v>62</v>
      </c>
      <c r="C18" s="172">
        <v>835</v>
      </c>
      <c r="D18" s="173"/>
      <c r="E18" s="172">
        <v>199</v>
      </c>
      <c r="F18" s="125"/>
      <c r="G18" s="161">
        <f t="shared" si="1"/>
        <v>23.832335329341316</v>
      </c>
    </row>
    <row r="19" spans="1:7" ht="12" customHeight="1">
      <c r="A19" s="40">
        <v>407</v>
      </c>
      <c r="B19" s="29" t="s">
        <v>63</v>
      </c>
      <c r="C19" s="172">
        <v>354</v>
      </c>
      <c r="D19" s="173"/>
      <c r="E19" s="172">
        <v>111</v>
      </c>
      <c r="F19" s="125"/>
      <c r="G19" s="161">
        <f t="shared" si="1"/>
        <v>31.35593220338983</v>
      </c>
    </row>
    <row r="20" spans="1:7" ht="12" customHeight="1">
      <c r="A20" s="42">
        <v>408</v>
      </c>
      <c r="B20" s="99" t="s">
        <v>64</v>
      </c>
      <c r="C20" s="174">
        <v>325</v>
      </c>
      <c r="D20" s="175"/>
      <c r="E20" s="174">
        <v>0</v>
      </c>
      <c r="F20" s="126"/>
      <c r="G20" s="161">
        <f t="shared" si="1"/>
        <v>0</v>
      </c>
    </row>
    <row r="21" spans="1:8" ht="12" customHeight="1">
      <c r="A21" s="100">
        <v>409</v>
      </c>
      <c r="B21" s="101" t="s">
        <v>109</v>
      </c>
      <c r="C21" s="178">
        <v>52377</v>
      </c>
      <c r="D21" s="178"/>
      <c r="E21" s="178">
        <v>2319</v>
      </c>
      <c r="F21" s="128"/>
      <c r="G21" s="161">
        <f t="shared" si="1"/>
        <v>4.427515894381121</v>
      </c>
      <c r="H21" s="4"/>
    </row>
    <row r="22" spans="1:8" ht="12" customHeight="1">
      <c r="A22" s="100">
        <v>410</v>
      </c>
      <c r="B22" s="101" t="s">
        <v>110</v>
      </c>
      <c r="C22" s="178">
        <v>80</v>
      </c>
      <c r="D22" s="178"/>
      <c r="E22" s="178">
        <v>0</v>
      </c>
      <c r="F22" s="128"/>
      <c r="G22" s="161">
        <f t="shared" si="1"/>
        <v>0</v>
      </c>
      <c r="H22" s="4"/>
    </row>
    <row r="23" spans="1:7" ht="12" customHeight="1" thickBot="1">
      <c r="A23" s="42">
        <v>412</v>
      </c>
      <c r="B23" s="54" t="s">
        <v>65</v>
      </c>
      <c r="C23" s="174">
        <v>1132</v>
      </c>
      <c r="D23" s="175"/>
      <c r="E23" s="174">
        <v>13</v>
      </c>
      <c r="F23" s="126"/>
      <c r="G23" s="161">
        <f t="shared" si="1"/>
        <v>1.1484098939929328</v>
      </c>
    </row>
    <row r="24" spans="1:7" s="62" customFormat="1" ht="15.75" customHeight="1" thickBot="1">
      <c r="A24" s="44">
        <v>500</v>
      </c>
      <c r="B24" s="60" t="s">
        <v>66</v>
      </c>
      <c r="C24" s="179">
        <v>52580</v>
      </c>
      <c r="D24" s="180"/>
      <c r="E24" s="179">
        <v>1658</v>
      </c>
      <c r="F24" s="129"/>
      <c r="G24" s="161">
        <f t="shared" si="1"/>
        <v>3.1532902244199317</v>
      </c>
    </row>
    <row r="25" spans="1:7" ht="12" customHeight="1">
      <c r="A25" s="70">
        <v>501</v>
      </c>
      <c r="B25" s="63" t="s">
        <v>67</v>
      </c>
      <c r="C25" s="166">
        <v>1231</v>
      </c>
      <c r="D25" s="167"/>
      <c r="E25" s="166">
        <v>0</v>
      </c>
      <c r="F25" s="118"/>
      <c r="G25" s="161">
        <f t="shared" si="1"/>
        <v>0</v>
      </c>
    </row>
    <row r="26" spans="1:7" ht="12" customHeight="1">
      <c r="A26" s="70">
        <v>502</v>
      </c>
      <c r="B26" s="63" t="s">
        <v>68</v>
      </c>
      <c r="C26" s="166">
        <v>40254</v>
      </c>
      <c r="D26" s="167"/>
      <c r="E26" s="166">
        <v>0</v>
      </c>
      <c r="F26" s="118"/>
      <c r="G26" s="161">
        <f t="shared" si="1"/>
        <v>0</v>
      </c>
    </row>
    <row r="27" spans="1:7" ht="12" customHeight="1">
      <c r="A27" s="71">
        <v>503</v>
      </c>
      <c r="B27" s="64" t="s">
        <v>69</v>
      </c>
      <c r="C27" s="181">
        <v>10532</v>
      </c>
      <c r="D27" s="182"/>
      <c r="E27" s="181">
        <v>1658</v>
      </c>
      <c r="F27" s="130"/>
      <c r="G27" s="161">
        <f t="shared" si="1"/>
        <v>15.742499050512723</v>
      </c>
    </row>
    <row r="28" spans="1:7" ht="12" customHeight="1" thickBot="1">
      <c r="A28" s="71">
        <v>505</v>
      </c>
      <c r="B28" s="64" t="s">
        <v>70</v>
      </c>
      <c r="C28" s="181">
        <v>563</v>
      </c>
      <c r="D28" s="182"/>
      <c r="E28" s="181">
        <v>0</v>
      </c>
      <c r="F28" s="130"/>
      <c r="G28" s="161">
        <f t="shared" si="1"/>
        <v>0</v>
      </c>
    </row>
    <row r="29" spans="1:7" s="62" customFormat="1" ht="12" customHeight="1" thickBot="1">
      <c r="A29" s="44">
        <v>600</v>
      </c>
      <c r="B29" s="60" t="s">
        <v>71</v>
      </c>
      <c r="C29" s="179">
        <v>228</v>
      </c>
      <c r="D29" s="180"/>
      <c r="E29" s="179">
        <v>0</v>
      </c>
      <c r="F29" s="129"/>
      <c r="G29" s="161">
        <f t="shared" si="1"/>
        <v>0</v>
      </c>
    </row>
    <row r="30" spans="1:7" s="62" customFormat="1" ht="12" customHeight="1" thickBot="1">
      <c r="A30" s="27">
        <v>700</v>
      </c>
      <c r="B30" s="55" t="s">
        <v>72</v>
      </c>
      <c r="C30" s="183">
        <v>272793</v>
      </c>
      <c r="D30" s="184"/>
      <c r="E30" s="183">
        <v>66081</v>
      </c>
      <c r="F30" s="65"/>
      <c r="G30" s="161">
        <f t="shared" si="1"/>
        <v>24.22386204924613</v>
      </c>
    </row>
    <row r="31" spans="1:7" s="62" customFormat="1" ht="12" customHeight="1">
      <c r="A31" s="72">
        <v>701</v>
      </c>
      <c r="B31" s="66" t="s">
        <v>73</v>
      </c>
      <c r="C31" s="185">
        <v>102085</v>
      </c>
      <c r="D31" s="186"/>
      <c r="E31" s="185">
        <v>29227</v>
      </c>
      <c r="F31" s="66"/>
      <c r="G31" s="161">
        <f t="shared" si="1"/>
        <v>28.63006318264192</v>
      </c>
    </row>
    <row r="32" spans="1:7" s="62" customFormat="1" ht="12" customHeight="1">
      <c r="A32" s="73">
        <v>702</v>
      </c>
      <c r="B32" s="63" t="s">
        <v>74</v>
      </c>
      <c r="C32" s="187">
        <v>157230</v>
      </c>
      <c r="D32" s="188"/>
      <c r="E32" s="187">
        <v>35389</v>
      </c>
      <c r="F32" s="63"/>
      <c r="G32" s="161">
        <f t="shared" si="1"/>
        <v>22.507791134007505</v>
      </c>
    </row>
    <row r="33" spans="1:7" s="62" customFormat="1" ht="12" customHeight="1">
      <c r="A33" s="73">
        <v>707</v>
      </c>
      <c r="B33" s="45" t="s">
        <v>75</v>
      </c>
      <c r="C33" s="187">
        <v>5895</v>
      </c>
      <c r="D33" s="188"/>
      <c r="E33" s="187">
        <v>0</v>
      </c>
      <c r="F33" s="63"/>
      <c r="G33" s="161">
        <f t="shared" si="1"/>
        <v>0</v>
      </c>
    </row>
    <row r="34" spans="1:7" s="62" customFormat="1" ht="12" customHeight="1" thickBot="1">
      <c r="A34" s="74">
        <v>709</v>
      </c>
      <c r="B34" s="43" t="s">
        <v>76</v>
      </c>
      <c r="C34" s="189">
        <v>7583</v>
      </c>
      <c r="D34" s="190"/>
      <c r="E34" s="189">
        <v>1465</v>
      </c>
      <c r="F34" s="64"/>
      <c r="G34" s="161">
        <f t="shared" si="1"/>
        <v>19.319530528814454</v>
      </c>
    </row>
    <row r="35" spans="1:7" s="62" customFormat="1" ht="12" customHeight="1" thickBot="1">
      <c r="A35" s="34">
        <v>800</v>
      </c>
      <c r="B35" s="59" t="s">
        <v>77</v>
      </c>
      <c r="C35" s="191">
        <v>26205</v>
      </c>
      <c r="D35" s="192"/>
      <c r="E35" s="191">
        <v>5629</v>
      </c>
      <c r="F35" s="61"/>
      <c r="G35" s="161">
        <f t="shared" si="1"/>
        <v>21.48063346689563</v>
      </c>
    </row>
    <row r="36" spans="1:7" s="62" customFormat="1" ht="12" customHeight="1">
      <c r="A36" s="72">
        <v>801</v>
      </c>
      <c r="B36" s="66" t="s">
        <v>78</v>
      </c>
      <c r="C36" s="185">
        <v>23800</v>
      </c>
      <c r="D36" s="186"/>
      <c r="E36" s="185">
        <v>5043</v>
      </c>
      <c r="F36" s="66"/>
      <c r="G36" s="161">
        <f t="shared" si="1"/>
        <v>21.189075630252102</v>
      </c>
    </row>
    <row r="37" spans="1:7" s="62" customFormat="1" ht="12" customHeight="1" thickBot="1">
      <c r="A37" s="74">
        <v>804</v>
      </c>
      <c r="B37" s="64" t="s">
        <v>79</v>
      </c>
      <c r="C37" s="189">
        <v>2405</v>
      </c>
      <c r="D37" s="190"/>
      <c r="E37" s="189">
        <v>586</v>
      </c>
      <c r="F37" s="64"/>
      <c r="G37" s="161">
        <f t="shared" si="1"/>
        <v>24.365904365904367</v>
      </c>
    </row>
    <row r="38" spans="1:7" s="62" customFormat="1" ht="12" customHeight="1" thickBot="1">
      <c r="A38" s="46">
        <v>1000</v>
      </c>
      <c r="B38" s="59" t="s">
        <v>81</v>
      </c>
      <c r="C38" s="191">
        <v>28231</v>
      </c>
      <c r="D38" s="192"/>
      <c r="E38" s="191">
        <v>8776</v>
      </c>
      <c r="F38" s="61"/>
      <c r="G38" s="161">
        <f t="shared" si="1"/>
        <v>31.086394389146683</v>
      </c>
    </row>
    <row r="39" spans="1:7" s="62" customFormat="1" ht="12" customHeight="1">
      <c r="A39" s="47">
        <v>1002</v>
      </c>
      <c r="B39" s="67" t="s">
        <v>111</v>
      </c>
      <c r="C39" s="185"/>
      <c r="D39" s="186"/>
      <c r="E39" s="185"/>
      <c r="F39" s="66"/>
      <c r="G39" s="161"/>
    </row>
    <row r="40" spans="1:10" s="68" customFormat="1" ht="12" customHeight="1">
      <c r="A40" s="48">
        <v>1003</v>
      </c>
      <c r="B40" s="45" t="s">
        <v>82</v>
      </c>
      <c r="C40" s="193">
        <v>25851</v>
      </c>
      <c r="D40" s="194"/>
      <c r="E40" s="193">
        <v>8528</v>
      </c>
      <c r="F40" s="45"/>
      <c r="G40" s="161">
        <f t="shared" si="1"/>
        <v>32.989052647866615</v>
      </c>
      <c r="J40" s="159"/>
    </row>
    <row r="41" spans="1:7" s="62" customFormat="1" ht="12" customHeight="1" thickBot="1">
      <c r="A41" s="49">
        <v>1006</v>
      </c>
      <c r="B41" s="50" t="s">
        <v>83</v>
      </c>
      <c r="C41" s="195">
        <v>2380</v>
      </c>
      <c r="D41" s="196"/>
      <c r="E41" s="195">
        <v>248</v>
      </c>
      <c r="F41" s="69"/>
      <c r="G41" s="161">
        <f t="shared" si="1"/>
        <v>10.420168067226891</v>
      </c>
    </row>
    <row r="42" spans="1:7" ht="13.5" customHeight="1" hidden="1">
      <c r="A42" s="51">
        <v>1101</v>
      </c>
      <c r="B42" s="52" t="s">
        <v>84</v>
      </c>
      <c r="C42" s="176"/>
      <c r="D42" s="177"/>
      <c r="E42" s="176"/>
      <c r="F42" s="37"/>
      <c r="G42" s="161" t="e">
        <f t="shared" si="1"/>
        <v>#DIV/0!</v>
      </c>
    </row>
    <row r="43" spans="1:7" ht="13.5" customHeight="1" hidden="1">
      <c r="A43" s="48">
        <v>1102</v>
      </c>
      <c r="B43" s="45" t="s">
        <v>85</v>
      </c>
      <c r="C43" s="166"/>
      <c r="D43" s="167"/>
      <c r="E43" s="166"/>
      <c r="F43" s="7"/>
      <c r="G43" s="161" t="e">
        <f t="shared" si="1"/>
        <v>#DIV/0!</v>
      </c>
    </row>
    <row r="44" spans="1:7" ht="14.25" customHeight="1" hidden="1">
      <c r="A44" s="48">
        <v>1103</v>
      </c>
      <c r="B44" s="45" t="s">
        <v>86</v>
      </c>
      <c r="C44" s="166"/>
      <c r="D44" s="167"/>
      <c r="E44" s="166"/>
      <c r="F44" s="7"/>
      <c r="G44" s="161" t="e">
        <f t="shared" si="1"/>
        <v>#DIV/0!</v>
      </c>
    </row>
    <row r="45" spans="1:7" ht="13.5" customHeight="1" hidden="1">
      <c r="A45" s="53">
        <v>1104</v>
      </c>
      <c r="B45" s="54" t="s">
        <v>87</v>
      </c>
      <c r="C45" s="174"/>
      <c r="D45" s="175"/>
      <c r="E45" s="174"/>
      <c r="F45" s="4"/>
      <c r="G45" s="161" t="e">
        <f t="shared" si="1"/>
        <v>#DIV/0!</v>
      </c>
    </row>
    <row r="46" spans="1:7" ht="13.5" customHeight="1">
      <c r="A46" s="102">
        <v>1100</v>
      </c>
      <c r="B46" s="103" t="s">
        <v>80</v>
      </c>
      <c r="C46" s="178">
        <v>9667</v>
      </c>
      <c r="D46" s="178"/>
      <c r="E46" s="178">
        <v>2429</v>
      </c>
      <c r="F46" s="80"/>
      <c r="G46" s="161">
        <f t="shared" si="1"/>
        <v>25.126719768283852</v>
      </c>
    </row>
    <row r="47" spans="1:7" ht="13.5" customHeight="1">
      <c r="A47" s="104">
        <v>1101</v>
      </c>
      <c r="B47" s="105" t="s">
        <v>112</v>
      </c>
      <c r="C47" s="178"/>
      <c r="D47" s="178"/>
      <c r="E47" s="178"/>
      <c r="F47" s="80"/>
      <c r="G47" s="161"/>
    </row>
    <row r="48" spans="1:7" ht="13.5" customHeight="1">
      <c r="A48" s="104">
        <v>1102</v>
      </c>
      <c r="B48" s="105" t="s">
        <v>113</v>
      </c>
      <c r="C48" s="178">
        <v>6969</v>
      </c>
      <c r="D48" s="178"/>
      <c r="E48" s="178">
        <v>1903</v>
      </c>
      <c r="F48" s="80"/>
      <c r="G48" s="161">
        <f t="shared" si="1"/>
        <v>27.306643707849044</v>
      </c>
    </row>
    <row r="49" spans="1:7" ht="13.5" customHeight="1">
      <c r="A49" s="104">
        <v>1103</v>
      </c>
      <c r="B49" s="105" t="s">
        <v>114</v>
      </c>
      <c r="C49" s="178"/>
      <c r="D49" s="178"/>
      <c r="E49" s="178"/>
      <c r="F49" s="80"/>
      <c r="G49" s="161"/>
    </row>
    <row r="50" spans="1:7" ht="13.5" customHeight="1">
      <c r="A50" s="102">
        <v>1200</v>
      </c>
      <c r="B50" s="103" t="s">
        <v>115</v>
      </c>
      <c r="C50" s="178">
        <v>2200</v>
      </c>
      <c r="D50" s="178"/>
      <c r="E50" s="178">
        <v>549</v>
      </c>
      <c r="F50" s="80"/>
      <c r="G50" s="161">
        <f t="shared" si="1"/>
        <v>24.954545454545453</v>
      </c>
    </row>
    <row r="51" spans="1:7" ht="13.5" customHeight="1">
      <c r="A51" s="102">
        <v>1300</v>
      </c>
      <c r="B51" s="103" t="s">
        <v>56</v>
      </c>
      <c r="C51" s="178">
        <v>2669</v>
      </c>
      <c r="D51" s="178"/>
      <c r="E51" s="178">
        <v>709</v>
      </c>
      <c r="F51" s="80"/>
      <c r="G51" s="161">
        <f t="shared" si="1"/>
        <v>26.564256275758712</v>
      </c>
    </row>
    <row r="52" spans="1:7" ht="16.5" customHeight="1">
      <c r="A52" s="106"/>
      <c r="B52" s="107" t="s">
        <v>116</v>
      </c>
      <c r="C52" s="160">
        <v>501542</v>
      </c>
      <c r="D52" s="160"/>
      <c r="E52" s="160">
        <v>99580</v>
      </c>
      <c r="F52" s="160"/>
      <c r="G52" s="161">
        <f t="shared" si="1"/>
        <v>19.854767895809324</v>
      </c>
    </row>
    <row r="53" ht="9.75" customHeight="1"/>
    <row r="54" spans="1:2" ht="14.25" customHeight="1">
      <c r="A54" s="212"/>
      <c r="B54" s="212"/>
    </row>
    <row r="55" spans="1:2" ht="12.75">
      <c r="A55" s="212"/>
      <c r="B55" s="212"/>
    </row>
    <row r="56" spans="1:7" ht="12.75">
      <c r="A56" s="212"/>
      <c r="B56" s="212"/>
      <c r="E56" s="213"/>
      <c r="F56" s="214"/>
      <c r="G56" s="214"/>
    </row>
  </sheetData>
  <sheetProtection/>
  <mergeCells count="7">
    <mergeCell ref="E5:G5"/>
    <mergeCell ref="A54:B56"/>
    <mergeCell ref="E56:G56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2016-04-14T09:18:59Z</cp:lastPrinted>
  <dcterms:created xsi:type="dcterms:W3CDTF">1996-10-08T23:32:33Z</dcterms:created>
  <dcterms:modified xsi:type="dcterms:W3CDTF">2016-04-21T09:55:47Z</dcterms:modified>
  <cp:category/>
  <cp:version/>
  <cp:contentType/>
  <cp:contentStatus/>
</cp:coreProperties>
</file>