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<sst xmlns="http://schemas.openxmlformats.org/spreadsheetml/2006/main" count="139" uniqueCount="136">
  <si>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</si>
  <si>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</si>
  <si>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</si>
  <si>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</si>
  <si>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</si>
  <si>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</si>
  <si>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</si>
  <si>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</si>
  <si>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</si>
  <si>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</si>
  <si>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</si>
  <si>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</si>
  <si>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</si>
  <si>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</si>
  <si>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</si>
  <si>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</si>
  <si>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</si>
  <si>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</si>
  <si>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</si>
  <si>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</si>
  <si>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</si>
  <si>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</si>
  <si>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</si>
  <si>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</si>
  <si>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</si>
  <si>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</si>
  <si>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</si>
  <si>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</si>
  <si>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</si>
  <si>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</si>
  <si>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</si>
  <si>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</si>
  <si>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</si>
  <si>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</si>
  <si>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</si>
  <si>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</si>
  <si>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</si>
  <si>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</si>
  <si>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</si>
  <si>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</si>
  <si>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</si>
  <si>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</si>
  <si>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</si>
  <si>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</si>
  <si>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</si>
  <si>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</si>
  <si>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</si>
  <si>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</si>
  <si>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</si>
  <si>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</si>
  <si>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</si>
  <si>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</si>
  <si>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</si>
  <si>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</si>
  <si>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</si>
  <si>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</si>
  <si>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</si>
  <si>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</si>
  <si>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</si>
  <si>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</si>
  <si>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</si>
  <si>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</si>
  <si>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</si>
  <si>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</si>
  <si>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</si>
  <si>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</si>
  <si>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</si>
  <si>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</si>
  <si>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</si>
  <si>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</si>
  <si>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</si>
  <si>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</si>
  <si>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</si>
  <si>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</si>
  <si>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</si>
  <si>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</si>
  <si>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</si>
  <si>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</si>
  <si>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</si>
  <si>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</si>
  <si>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</si>
  <si>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</si>
  <si>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</si>
  <si>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</si>
  <si>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</si>
  <si>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</si>
  <si>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</si>
  <si>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</si>
  <si>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</si>
  <si>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</si>
  <si>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</si>
  <si>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</si>
  <si>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</si>
  <si>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</si>
  <si>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</si>
  <si>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</si>
  <si>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</si>
  <si>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</si>
  <si>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</si>
  <si>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</si>
  <si>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</si>
  <si>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</si>
  <si>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</si>
  <si>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</si>
  <si>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</si>
  <si>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</si>
  <si>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</si>
  <si>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</si>
  <si>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</si>
  <si>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</si>
  <si>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</si>
  <si>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</si>
  <si>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</si>
  <si>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</si>
  <si>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</si>
  <si>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</si>
  <si>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</si>
  <si>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</si>
  <si>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</si>
  <si>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</si>
  <si>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</si>
  <si>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</si>
  <si>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</si>
  <si>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</si>
  <si>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</si>
  <si>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</si>
  <si>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</si>
  <si>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</si>
  <si>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</si>
  <si>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</si>
  <si>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</si>
  <si>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</si>
  <si>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</si>
  <si>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</si>
  <si>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октября 2019 года.</t>
    </r>
  </si>
  <si>
    <t>по расходам  по состоянию на 01 октября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</si>
</sst>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12" fillId="0" borderId="16" xfId="55" applyNumberFormat="1" applyFont="1" applyFill="1" applyBorder="1" applyAlignment="1">
      <alignment horizontal="left" vertical="top" wrapText="1"/>
      <protection/>
    </xf>
    <xf numFmtId="0" fontId="12" fillId="0" borderId="17" xfId="55" applyNumberFormat="1" applyFont="1" applyFill="1" applyBorder="1" applyAlignment="1">
      <alignment horizontal="left" vertical="top" wrapText="1"/>
      <protection/>
    </xf>
    <xf numFmtId="0" fontId="12" fillId="0" borderId="18" xfId="55" applyNumberFormat="1" applyFont="1" applyFill="1" applyBorder="1" applyAlignment="1">
      <alignment horizontal="left" vertical="top" wrapText="1"/>
      <protection/>
    </xf>
    <xf numFmtId="0" fontId="12" fillId="0" borderId="19" xfId="55" applyNumberFormat="1" applyFont="1" applyFill="1" applyBorder="1" applyAlignment="1">
      <alignment horizontal="left" vertical="top" wrapText="1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180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26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4" fontId="61" fillId="0" borderId="33" xfId="0" applyNumberFormat="1" applyFont="1" applyFill="1" applyBorder="1" applyAlignment="1">
      <alignment horizontal="right" vertical="center" wrapText="1"/>
    </xf>
    <xf numFmtId="4" fontId="61" fillId="0" borderId="3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 horizontal="right" wrapText="1"/>
    </xf>
    <xf numFmtId="2" fontId="61" fillId="0" borderId="34" xfId="0" applyNumberFormat="1" applyFont="1" applyFill="1" applyBorder="1" applyAlignment="1">
      <alignment horizontal="right" wrapText="1"/>
    </xf>
    <xf numFmtId="4" fontId="61" fillId="0" borderId="33" xfId="0" applyNumberFormat="1" applyFont="1" applyFill="1" applyBorder="1" applyAlignment="1">
      <alignment horizontal="right" wrapText="1"/>
    </xf>
    <xf numFmtId="4" fontId="61" fillId="0" borderId="34" xfId="0" applyNumberFormat="1" applyFont="1" applyFill="1" applyBorder="1" applyAlignment="1">
      <alignment horizontal="right" wrapText="1"/>
    </xf>
    <xf numFmtId="0" fontId="0" fillId="0" borderId="35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2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/>
    </xf>
    <xf numFmtId="4" fontId="61" fillId="0" borderId="31" xfId="0" applyNumberFormat="1" applyFont="1" applyFill="1" applyBorder="1" applyAlignment="1">
      <alignment horizontal="center" vertical="center" wrapText="1"/>
    </xf>
    <xf numFmtId="4" fontId="61" fillId="0" borderId="24" xfId="0" applyNumberFormat="1" applyFont="1" applyFill="1" applyBorder="1" applyAlignment="1">
      <alignment horizontal="center" vertical="center" wrapText="1"/>
    </xf>
    <xf numFmtId="4" fontId="61" fillId="0" borderId="33" xfId="0" applyNumberFormat="1" applyFont="1" applyFill="1" applyBorder="1" applyAlignment="1">
      <alignment/>
    </xf>
    <xf numFmtId="4" fontId="61" fillId="0" borderId="12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wrapText="1"/>
    </xf>
    <xf numFmtId="2" fontId="0" fillId="0" borderId="32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80" fontId="3" fillId="0" borderId="3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180" fontId="0" fillId="0" borderId="32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wrapText="1"/>
    </xf>
    <xf numFmtId="180" fontId="0" fillId="0" borderId="3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wrapText="1"/>
    </xf>
    <xf numFmtId="180" fontId="0" fillId="0" borderId="21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vertical="center" wrapText="1"/>
    </xf>
    <xf numFmtId="180" fontId="0" fillId="0" borderId="40" xfId="0" applyNumberFormat="1" applyFont="1" applyFill="1" applyBorder="1" applyAlignment="1">
      <alignment horizontal="center"/>
    </xf>
    <xf numFmtId="180" fontId="1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0" fillId="0" borderId="3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1" fillId="0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180" fontId="1" fillId="0" borderId="58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180" fontId="1" fillId="0" borderId="56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9" fillId="0" borderId="3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5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62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3" fillId="0" borderId="55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J64" sqref="J64"/>
    </sheetView>
  </sheetViews>
  <sheetFormatPr defaultColWidth="9.140625" defaultRowHeight="12.75"/>
  <cols>
    <col min="1" max="1" width="11.7109375" style="20" customWidth="1"/>
    <col min="2" max="2" width="47.57421875" style="20" customWidth="1"/>
    <col min="3" max="3" width="11.00390625" style="20" customWidth="1"/>
    <col min="4" max="5" width="10.140625" style="20" customWidth="1"/>
    <col min="6" max="7" width="8.421875" style="20" customWidth="1"/>
    <col min="8" max="8" width="9.140625" style="20" customWidth="1"/>
    <col min="9" max="9" width="11.28125" style="20" customWidth="1"/>
    <col min="10" max="10" width="9.57421875" style="20" bestFit="1" customWidth="1"/>
    <col min="11" max="16384" width="9.140625" style="20" customWidth="1"/>
  </cols>
  <sheetData>
    <row r="1" spans="2:7" ht="12.75">
      <c r="B1" s="52"/>
      <c r="C1" s="53"/>
      <c r="D1" s="53"/>
      <c r="E1" s="52" t="s">
        <v>124</v>
      </c>
      <c r="F1" s="52"/>
      <c r="G1" s="52"/>
    </row>
    <row r="2" spans="2:7" ht="12.75">
      <c r="B2" s="202"/>
      <c r="C2" s="202"/>
      <c r="D2" s="202"/>
      <c r="E2" s="202"/>
      <c r="F2" s="202"/>
      <c r="G2" s="202"/>
    </row>
    <row r="3" spans="2:7" ht="9" customHeight="1">
      <c r="B3" s="54"/>
      <c r="C3" s="54"/>
      <c r="D3" s="54"/>
      <c r="E3" s="54"/>
      <c r="F3" s="54"/>
      <c r="G3" s="54"/>
    </row>
    <row r="4" spans="1:7" s="61" customFormat="1" ht="18" customHeight="1">
      <c r="A4" s="203" t="s">
        <v>126</v>
      </c>
      <c r="B4" s="203"/>
      <c r="C4" s="203"/>
      <c r="D4" s="203"/>
      <c r="E4" s="203"/>
      <c r="F4" s="203"/>
      <c r="G4" s="203"/>
    </row>
    <row r="5" spans="1:7" s="61" customFormat="1" ht="18" customHeight="1">
      <c r="A5" s="203" t="s">
        <v>134</v>
      </c>
      <c r="B5" s="203"/>
      <c r="C5" s="203"/>
      <c r="D5" s="203"/>
      <c r="E5" s="203"/>
      <c r="F5" s="203"/>
      <c r="G5" s="203"/>
    </row>
    <row r="6" ht="8.25" customHeight="1"/>
    <row r="7" spans="5:7" ht="11.25" customHeight="1" thickBot="1">
      <c r="E7" s="204" t="s">
        <v>0</v>
      </c>
      <c r="F7" s="204"/>
      <c r="G7" s="204"/>
    </row>
    <row r="8" spans="1:7" s="61" customFormat="1" ht="12.75">
      <c r="A8" s="191" t="s">
        <v>1</v>
      </c>
      <c r="B8" s="191" t="s">
        <v>2</v>
      </c>
      <c r="C8" s="191" t="s">
        <v>87</v>
      </c>
      <c r="D8" s="191" t="s">
        <v>89</v>
      </c>
      <c r="E8" s="194" t="s">
        <v>3</v>
      </c>
      <c r="F8" s="191" t="s">
        <v>88</v>
      </c>
      <c r="G8" s="199" t="s">
        <v>90</v>
      </c>
    </row>
    <row r="9" spans="1:7" s="61" customFormat="1" ht="12.75">
      <c r="A9" s="192"/>
      <c r="B9" s="192"/>
      <c r="C9" s="192"/>
      <c r="D9" s="192"/>
      <c r="E9" s="195"/>
      <c r="F9" s="192"/>
      <c r="G9" s="200"/>
    </row>
    <row r="10" spans="1:10" s="61" customFormat="1" ht="30.75" customHeight="1" thickBot="1">
      <c r="A10" s="192"/>
      <c r="B10" s="193"/>
      <c r="C10" s="193"/>
      <c r="D10" s="193"/>
      <c r="E10" s="196"/>
      <c r="F10" s="193"/>
      <c r="G10" s="201"/>
      <c r="I10" s="63"/>
      <c r="J10" s="63"/>
    </row>
    <row r="11" spans="1:11" ht="16.5" customHeight="1" thickBot="1">
      <c r="A11" s="21" t="s">
        <v>4</v>
      </c>
      <c r="B11" s="22" t="s">
        <v>5</v>
      </c>
      <c r="C11" s="103">
        <f>C16+C17+C18+C19+C20+C21+C22+C23+C24+C25+C26+C27+C28+C14+C12+C15+C13</f>
        <v>221247</v>
      </c>
      <c r="D11" s="104">
        <f>D16+D17+D18+D19+D20+D21+D22+D23+D24+D25+D26+D27+D28+D14+D12+D15+D13</f>
        <v>165935.25</v>
      </c>
      <c r="E11" s="104">
        <f>E16+E17+E18+E19+E20+E21+E22+E23+E24+E25+E26+E27+E28+E14+E12+E15+E13</f>
        <v>156825</v>
      </c>
      <c r="F11" s="101">
        <f>E11/D11*100</f>
        <v>94.50975606448901</v>
      </c>
      <c r="G11" s="101">
        <f>E11/C11*100</f>
        <v>70.88231704836676</v>
      </c>
      <c r="I11" s="23"/>
      <c r="J11" s="23"/>
      <c r="K11" s="23"/>
    </row>
    <row r="12" spans="1:9" ht="13.5" customHeight="1">
      <c r="A12" s="24" t="s">
        <v>6</v>
      </c>
      <c r="B12" s="25" t="s">
        <v>7</v>
      </c>
      <c r="C12" s="176">
        <v>172706</v>
      </c>
      <c r="D12" s="176">
        <f>C12/12*9</f>
        <v>129529.5</v>
      </c>
      <c r="E12" s="176">
        <v>113183</v>
      </c>
      <c r="F12" s="177">
        <f aca="true" t="shared" si="0" ref="F12:F42">E12/D12*100</f>
        <v>87.3800948818609</v>
      </c>
      <c r="G12" s="177">
        <f aca="true" t="shared" si="1" ref="G12:G42">E12/C12*100</f>
        <v>65.53507116139566</v>
      </c>
      <c r="I12" s="97"/>
    </row>
    <row r="13" spans="1:9" ht="40.5" customHeight="1">
      <c r="A13" s="26" t="s">
        <v>113</v>
      </c>
      <c r="B13" s="27" t="s">
        <v>114</v>
      </c>
      <c r="C13" s="178">
        <v>13228</v>
      </c>
      <c r="D13" s="176">
        <f>C13/12*9</f>
        <v>9921</v>
      </c>
      <c r="E13" s="178">
        <v>10417</v>
      </c>
      <c r="F13" s="179">
        <f t="shared" si="0"/>
        <v>104.99949601854652</v>
      </c>
      <c r="G13" s="179">
        <f t="shared" si="1"/>
        <v>78.74962201390989</v>
      </c>
      <c r="I13" s="97"/>
    </row>
    <row r="14" spans="1:9" ht="29.25" customHeight="1">
      <c r="A14" s="26" t="s">
        <v>110</v>
      </c>
      <c r="B14" s="28" t="s">
        <v>109</v>
      </c>
      <c r="C14" s="176">
        <v>3508</v>
      </c>
      <c r="D14" s="176">
        <f aca="true" t="shared" si="2" ref="D14:D27">C14/12*9</f>
        <v>2631</v>
      </c>
      <c r="E14" s="176">
        <v>2083</v>
      </c>
      <c r="F14" s="179">
        <f t="shared" si="0"/>
        <v>79.17141771189662</v>
      </c>
      <c r="G14" s="179">
        <f t="shared" si="1"/>
        <v>59.37856328392246</v>
      </c>
      <c r="I14" s="97"/>
    </row>
    <row r="15" spans="1:10" ht="39" customHeight="1">
      <c r="A15" s="29" t="s">
        <v>111</v>
      </c>
      <c r="B15" s="30" t="s">
        <v>112</v>
      </c>
      <c r="C15" s="180">
        <v>361</v>
      </c>
      <c r="D15" s="176">
        <f t="shared" si="2"/>
        <v>270.75</v>
      </c>
      <c r="E15" s="180">
        <v>310</v>
      </c>
      <c r="F15" s="179">
        <f t="shared" si="0"/>
        <v>114.49676823638042</v>
      </c>
      <c r="G15" s="179">
        <f t="shared" si="1"/>
        <v>85.87257617728532</v>
      </c>
      <c r="I15" s="97"/>
      <c r="J15" s="23"/>
    </row>
    <row r="16" spans="1:9" ht="24.75" customHeight="1">
      <c r="A16" s="13" t="s">
        <v>8</v>
      </c>
      <c r="B16" s="31" t="s">
        <v>9</v>
      </c>
      <c r="C16" s="180">
        <v>4356</v>
      </c>
      <c r="D16" s="176">
        <f t="shared" si="2"/>
        <v>3267</v>
      </c>
      <c r="E16" s="180">
        <v>2958</v>
      </c>
      <c r="F16" s="179">
        <f t="shared" si="0"/>
        <v>90.54178145087236</v>
      </c>
      <c r="G16" s="179">
        <f t="shared" si="1"/>
        <v>67.90633608815428</v>
      </c>
      <c r="I16" s="97"/>
    </row>
    <row r="17" spans="1:9" ht="15" customHeight="1">
      <c r="A17" s="32" t="s">
        <v>10</v>
      </c>
      <c r="B17" s="33" t="s">
        <v>11</v>
      </c>
      <c r="C17" s="180">
        <v>32</v>
      </c>
      <c r="D17" s="176">
        <f t="shared" si="2"/>
        <v>24</v>
      </c>
      <c r="E17" s="180">
        <v>21</v>
      </c>
      <c r="F17" s="179">
        <f t="shared" si="0"/>
        <v>87.5</v>
      </c>
      <c r="G17" s="179">
        <f t="shared" si="1"/>
        <v>65.625</v>
      </c>
      <c r="I17" s="97"/>
    </row>
    <row r="18" spans="1:9" ht="18" customHeight="1">
      <c r="A18" s="32" t="s">
        <v>12</v>
      </c>
      <c r="B18" s="33" t="s">
        <v>13</v>
      </c>
      <c r="C18" s="180">
        <v>4470</v>
      </c>
      <c r="D18" s="176">
        <f t="shared" si="2"/>
        <v>3352.5</v>
      </c>
      <c r="E18" s="180">
        <v>2275</v>
      </c>
      <c r="F18" s="181">
        <f t="shared" si="0"/>
        <v>67.85980611483967</v>
      </c>
      <c r="G18" s="181">
        <f t="shared" si="1"/>
        <v>50.89485458612975</v>
      </c>
      <c r="I18" s="97"/>
    </row>
    <row r="19" spans="1:9" ht="12.75">
      <c r="A19" s="13" t="s">
        <v>14</v>
      </c>
      <c r="B19" s="34" t="s">
        <v>15</v>
      </c>
      <c r="C19" s="180">
        <v>10090</v>
      </c>
      <c r="D19" s="176">
        <f t="shared" si="2"/>
        <v>7567.5</v>
      </c>
      <c r="E19" s="180">
        <v>8907</v>
      </c>
      <c r="F19" s="181">
        <f t="shared" si="0"/>
        <v>117.70069375619426</v>
      </c>
      <c r="G19" s="181">
        <f t="shared" si="1"/>
        <v>88.27552031714568</v>
      </c>
      <c r="I19" s="97"/>
    </row>
    <row r="20" spans="1:9" ht="12.75">
      <c r="A20" s="13" t="s">
        <v>16</v>
      </c>
      <c r="B20" s="34" t="s">
        <v>17</v>
      </c>
      <c r="C20" s="180">
        <v>1163</v>
      </c>
      <c r="D20" s="176">
        <f t="shared" si="2"/>
        <v>872.25</v>
      </c>
      <c r="E20" s="180">
        <v>7447</v>
      </c>
      <c r="F20" s="181">
        <f t="shared" si="0"/>
        <v>853.7689882487819</v>
      </c>
      <c r="G20" s="181">
        <f t="shared" si="1"/>
        <v>640.3267411865864</v>
      </c>
      <c r="I20" s="97"/>
    </row>
    <row r="21" spans="1:9" ht="25.5">
      <c r="A21" s="13" t="s">
        <v>18</v>
      </c>
      <c r="B21" s="33" t="s">
        <v>91</v>
      </c>
      <c r="C21" s="180">
        <v>0</v>
      </c>
      <c r="D21" s="176">
        <f t="shared" si="2"/>
        <v>0</v>
      </c>
      <c r="E21" s="180">
        <v>1</v>
      </c>
      <c r="F21" s="179">
        <v>0</v>
      </c>
      <c r="G21" s="179">
        <v>0</v>
      </c>
      <c r="I21" s="75"/>
    </row>
    <row r="22" spans="1:9" ht="24" customHeight="1">
      <c r="A22" s="16" t="s">
        <v>19</v>
      </c>
      <c r="B22" s="31" t="s">
        <v>92</v>
      </c>
      <c r="C22" s="180">
        <v>7394</v>
      </c>
      <c r="D22" s="176">
        <f t="shared" si="2"/>
        <v>5545.5</v>
      </c>
      <c r="E22" s="180">
        <v>4979</v>
      </c>
      <c r="F22" s="179">
        <f t="shared" si="0"/>
        <v>89.78450996303309</v>
      </c>
      <c r="G22" s="179">
        <f t="shared" si="1"/>
        <v>67.33838247227482</v>
      </c>
      <c r="I22" s="97"/>
    </row>
    <row r="23" spans="1:9" ht="15" customHeight="1">
      <c r="A23" s="16" t="s">
        <v>20</v>
      </c>
      <c r="B23" s="35" t="s">
        <v>21</v>
      </c>
      <c r="C23" s="180">
        <v>470</v>
      </c>
      <c r="D23" s="176">
        <f t="shared" si="2"/>
        <v>352.5</v>
      </c>
      <c r="E23" s="180">
        <v>80</v>
      </c>
      <c r="F23" s="181">
        <f t="shared" si="0"/>
        <v>22.69503546099291</v>
      </c>
      <c r="G23" s="181">
        <f t="shared" si="1"/>
        <v>17.02127659574468</v>
      </c>
      <c r="I23" s="98"/>
    </row>
    <row r="24" spans="1:9" ht="25.5">
      <c r="A24" s="13" t="s">
        <v>22</v>
      </c>
      <c r="B24" s="14" t="s">
        <v>23</v>
      </c>
      <c r="C24" s="180">
        <v>316</v>
      </c>
      <c r="D24" s="176">
        <f t="shared" si="2"/>
        <v>237</v>
      </c>
      <c r="E24" s="180">
        <v>82</v>
      </c>
      <c r="F24" s="179">
        <f t="shared" si="0"/>
        <v>34.59915611814346</v>
      </c>
      <c r="G24" s="179">
        <f t="shared" si="1"/>
        <v>25.949367088607595</v>
      </c>
      <c r="I24" s="97"/>
    </row>
    <row r="25" spans="1:9" ht="25.5">
      <c r="A25" s="13" t="s">
        <v>24</v>
      </c>
      <c r="B25" s="14" t="s">
        <v>25</v>
      </c>
      <c r="C25" s="180">
        <v>2005</v>
      </c>
      <c r="D25" s="176">
        <f t="shared" si="2"/>
        <v>1503.75</v>
      </c>
      <c r="E25" s="180">
        <v>3586</v>
      </c>
      <c r="F25" s="179">
        <f t="shared" si="0"/>
        <v>238.47049044056527</v>
      </c>
      <c r="G25" s="179">
        <f t="shared" si="1"/>
        <v>178.85286783042395</v>
      </c>
      <c r="I25" s="97"/>
    </row>
    <row r="26" spans="1:9" ht="12.75">
      <c r="A26" s="36" t="s">
        <v>26</v>
      </c>
      <c r="B26" s="14" t="s">
        <v>27</v>
      </c>
      <c r="C26" s="180">
        <v>0</v>
      </c>
      <c r="D26" s="176">
        <f t="shared" si="2"/>
        <v>0</v>
      </c>
      <c r="E26" s="180">
        <v>0</v>
      </c>
      <c r="F26" s="181">
        <v>0</v>
      </c>
      <c r="G26" s="181">
        <v>0</v>
      </c>
      <c r="I26" s="75"/>
    </row>
    <row r="27" spans="1:9" ht="15.75" customHeight="1">
      <c r="A27" s="13" t="s">
        <v>28</v>
      </c>
      <c r="B27" s="14" t="s">
        <v>29</v>
      </c>
      <c r="C27" s="180">
        <v>1148</v>
      </c>
      <c r="D27" s="176">
        <f t="shared" si="2"/>
        <v>861</v>
      </c>
      <c r="E27" s="180">
        <v>496</v>
      </c>
      <c r="F27" s="181">
        <f t="shared" si="0"/>
        <v>57.60743321718932</v>
      </c>
      <c r="G27" s="181">
        <f t="shared" si="1"/>
        <v>43.20557491289199</v>
      </c>
      <c r="I27" s="97"/>
    </row>
    <row r="28" spans="1:9" ht="13.5" thickBot="1">
      <c r="A28" s="36" t="s">
        <v>30</v>
      </c>
      <c r="B28" s="37" t="s">
        <v>31</v>
      </c>
      <c r="C28" s="182">
        <v>0</v>
      </c>
      <c r="D28" s="176">
        <f>C28/12*9</f>
        <v>0</v>
      </c>
      <c r="E28" s="182">
        <v>0</v>
      </c>
      <c r="F28" s="183">
        <v>0</v>
      </c>
      <c r="G28" s="183">
        <v>0</v>
      </c>
      <c r="I28" s="75"/>
    </row>
    <row r="29" spans="1:9" s="40" customFormat="1" ht="15" customHeight="1" thickBot="1">
      <c r="A29" s="38" t="s">
        <v>32</v>
      </c>
      <c r="B29" s="39" t="s">
        <v>33</v>
      </c>
      <c r="C29" s="105">
        <f>C30</f>
        <v>701360</v>
      </c>
      <c r="D29" s="105">
        <f>D30</f>
        <v>526020</v>
      </c>
      <c r="E29" s="105">
        <f>E30+E40+E39</f>
        <v>304102</v>
      </c>
      <c r="F29" s="64">
        <f t="shared" si="0"/>
        <v>57.81187027109236</v>
      </c>
      <c r="G29" s="65">
        <f t="shared" si="1"/>
        <v>43.358902703319266</v>
      </c>
      <c r="I29" s="99"/>
    </row>
    <row r="30" spans="1:9" ht="28.5" customHeight="1">
      <c r="A30" s="41" t="s">
        <v>34</v>
      </c>
      <c r="B30" s="42" t="s">
        <v>35</v>
      </c>
      <c r="C30" s="176">
        <f>C31+C33+C36+C37+C38</f>
        <v>701360</v>
      </c>
      <c r="D30" s="176">
        <f>D31+D33+D36+D37+D38</f>
        <v>526020</v>
      </c>
      <c r="E30" s="176">
        <f>E31+E33+E36+E37+E38</f>
        <v>309812</v>
      </c>
      <c r="F30" s="184">
        <f t="shared" si="0"/>
        <v>58.897380327744195</v>
      </c>
      <c r="G30" s="184">
        <f t="shared" si="1"/>
        <v>44.173035245808144</v>
      </c>
      <c r="I30" s="100"/>
    </row>
    <row r="31" spans="1:9" ht="28.5">
      <c r="A31" s="15" t="s">
        <v>36</v>
      </c>
      <c r="B31" s="43" t="s">
        <v>93</v>
      </c>
      <c r="C31" s="180">
        <f>C32</f>
        <v>15087</v>
      </c>
      <c r="D31" s="180">
        <f>D32</f>
        <v>11315.25</v>
      </c>
      <c r="E31" s="180">
        <f>E32</f>
        <v>6290</v>
      </c>
      <c r="F31" s="185">
        <f>F32</f>
        <v>55.58869667042266</v>
      </c>
      <c r="G31" s="185">
        <f>G32</f>
        <v>41.691522502816994</v>
      </c>
      <c r="I31" s="75"/>
    </row>
    <row r="32" spans="1:9" ht="14.25">
      <c r="A32" s="15" t="s">
        <v>95</v>
      </c>
      <c r="B32" s="44" t="s">
        <v>94</v>
      </c>
      <c r="C32" s="180">
        <v>15087</v>
      </c>
      <c r="D32" s="176">
        <f>C32/12*9</f>
        <v>11315.25</v>
      </c>
      <c r="E32" s="180">
        <v>6290</v>
      </c>
      <c r="F32" s="179">
        <f t="shared" si="0"/>
        <v>55.58869667042266</v>
      </c>
      <c r="G32" s="179">
        <f t="shared" si="1"/>
        <v>41.691522502816994</v>
      </c>
      <c r="I32" s="75"/>
    </row>
    <row r="33" spans="1:9" ht="29.25" customHeight="1">
      <c r="A33" s="16" t="s">
        <v>128</v>
      </c>
      <c r="B33" s="14" t="s">
        <v>96</v>
      </c>
      <c r="C33" s="180">
        <v>463135</v>
      </c>
      <c r="D33" s="176">
        <f aca="true" t="shared" si="3" ref="D33:D39">C33/12*9</f>
        <v>347351.25</v>
      </c>
      <c r="E33" s="180">
        <v>140585</v>
      </c>
      <c r="F33" s="179">
        <f t="shared" si="0"/>
        <v>40.473440069670104</v>
      </c>
      <c r="G33" s="179">
        <f t="shared" si="1"/>
        <v>30.355080052252582</v>
      </c>
      <c r="H33" s="97"/>
      <c r="I33" s="97"/>
    </row>
    <row r="34" spans="1:9" ht="33.75">
      <c r="A34" s="16" t="s">
        <v>97</v>
      </c>
      <c r="B34" s="45" t="s">
        <v>98</v>
      </c>
      <c r="C34" s="180">
        <v>0</v>
      </c>
      <c r="D34" s="176">
        <f t="shared" si="3"/>
        <v>0</v>
      </c>
      <c r="E34" s="180">
        <v>0</v>
      </c>
      <c r="F34" s="179">
        <v>0</v>
      </c>
      <c r="G34" s="179">
        <v>0</v>
      </c>
      <c r="I34" s="75"/>
    </row>
    <row r="35" spans="1:9" ht="12.75" customHeight="1" hidden="1">
      <c r="A35" s="13"/>
      <c r="B35" s="46"/>
      <c r="C35" s="180"/>
      <c r="D35" s="176">
        <f t="shared" si="3"/>
        <v>0</v>
      </c>
      <c r="E35" s="180"/>
      <c r="F35" s="179" t="e">
        <f t="shared" si="0"/>
        <v>#DIV/0!</v>
      </c>
      <c r="G35" s="179" t="e">
        <f t="shared" si="1"/>
        <v>#DIV/0!</v>
      </c>
      <c r="I35" s="75"/>
    </row>
    <row r="36" spans="1:9" ht="20.25" customHeight="1">
      <c r="A36" s="15" t="s">
        <v>127</v>
      </c>
      <c r="B36" s="46" t="s">
        <v>37</v>
      </c>
      <c r="C36" s="180">
        <v>190705</v>
      </c>
      <c r="D36" s="176">
        <f t="shared" si="3"/>
        <v>143028.75</v>
      </c>
      <c r="E36" s="180">
        <v>143598</v>
      </c>
      <c r="F36" s="179">
        <f>E36/D36*100</f>
        <v>100.3979969062164</v>
      </c>
      <c r="G36" s="179">
        <f>E36/C36*100</f>
        <v>75.2984976796623</v>
      </c>
      <c r="I36" s="97"/>
    </row>
    <row r="37" spans="1:9" ht="15" customHeight="1">
      <c r="A37" s="17" t="s">
        <v>129</v>
      </c>
      <c r="B37" s="47" t="s">
        <v>38</v>
      </c>
      <c r="C37" s="180">
        <v>19758</v>
      </c>
      <c r="D37" s="176">
        <f t="shared" si="3"/>
        <v>14818.5</v>
      </c>
      <c r="E37" s="180">
        <v>19339</v>
      </c>
      <c r="F37" s="179">
        <f>E37/D37*100</f>
        <v>130.50578668556196</v>
      </c>
      <c r="G37" s="179">
        <f>E37/C37*100</f>
        <v>97.87934001417148</v>
      </c>
      <c r="I37" s="97"/>
    </row>
    <row r="38" spans="1:7" ht="24.75" customHeight="1">
      <c r="A38" s="18" t="s">
        <v>39</v>
      </c>
      <c r="B38" s="48" t="s">
        <v>99</v>
      </c>
      <c r="C38" s="180">
        <v>12675</v>
      </c>
      <c r="D38" s="176">
        <f t="shared" si="3"/>
        <v>9506.25</v>
      </c>
      <c r="E38" s="180">
        <v>0</v>
      </c>
      <c r="F38" s="179">
        <v>0</v>
      </c>
      <c r="G38" s="179">
        <v>0</v>
      </c>
    </row>
    <row r="39" spans="1:7" ht="26.25" customHeight="1">
      <c r="A39" s="18" t="s">
        <v>130</v>
      </c>
      <c r="B39" s="49" t="s">
        <v>131</v>
      </c>
      <c r="C39" s="186">
        <v>0</v>
      </c>
      <c r="D39" s="176">
        <f t="shared" si="3"/>
        <v>0</v>
      </c>
      <c r="E39" s="182">
        <v>49</v>
      </c>
      <c r="F39" s="179">
        <v>0</v>
      </c>
      <c r="G39" s="179">
        <v>0</v>
      </c>
    </row>
    <row r="40" spans="1:7" ht="53.25" customHeight="1" thickBot="1">
      <c r="A40" s="18" t="s">
        <v>133</v>
      </c>
      <c r="B40" s="49" t="s">
        <v>100</v>
      </c>
      <c r="C40" s="187">
        <v>0</v>
      </c>
      <c r="D40" s="188">
        <f>C40/12*9</f>
        <v>0</v>
      </c>
      <c r="E40" s="182">
        <v>-5759</v>
      </c>
      <c r="F40" s="179">
        <v>0</v>
      </c>
      <c r="G40" s="179">
        <v>0</v>
      </c>
    </row>
    <row r="41" spans="1:7" ht="27" customHeight="1" thickBot="1">
      <c r="A41" s="19" t="s">
        <v>40</v>
      </c>
      <c r="B41" s="50" t="s">
        <v>41</v>
      </c>
      <c r="C41" s="102">
        <v>0</v>
      </c>
      <c r="D41" s="62">
        <f>C41/12*9</f>
        <v>0</v>
      </c>
      <c r="E41" s="102">
        <v>0</v>
      </c>
      <c r="F41" s="66">
        <v>0</v>
      </c>
      <c r="G41" s="67">
        <v>0</v>
      </c>
    </row>
    <row r="42" spans="1:10" ht="18" customHeight="1" thickBot="1">
      <c r="A42" s="197" t="s">
        <v>42</v>
      </c>
      <c r="B42" s="198"/>
      <c r="C42" s="106">
        <f>C30+C11</f>
        <v>922607</v>
      </c>
      <c r="D42" s="106">
        <f>D30+D11</f>
        <v>691955.25</v>
      </c>
      <c r="E42" s="105">
        <f>E29+E11</f>
        <v>460927</v>
      </c>
      <c r="F42" s="68">
        <f t="shared" si="0"/>
        <v>66.61225563358325</v>
      </c>
      <c r="G42" s="69">
        <f t="shared" si="1"/>
        <v>49.95919172518743</v>
      </c>
      <c r="I42" s="23"/>
      <c r="J42" s="23"/>
    </row>
    <row r="43" ht="10.5" customHeight="1">
      <c r="A43" s="51"/>
    </row>
    <row r="44" ht="12.75" hidden="1"/>
    <row r="45" spans="1:2" ht="14.25" customHeight="1">
      <c r="A45" s="189" t="s">
        <v>115</v>
      </c>
      <c r="B45" s="189"/>
    </row>
    <row r="46" spans="1:2" ht="12.75">
      <c r="A46" s="189"/>
      <c r="B46" s="189"/>
    </row>
    <row r="47" spans="1:7" ht="14.25">
      <c r="A47" s="189"/>
      <c r="B47" s="189"/>
      <c r="E47" s="190" t="s">
        <v>125</v>
      </c>
      <c r="F47" s="190"/>
      <c r="G47" s="190"/>
    </row>
    <row r="51" ht="12.75">
      <c r="E51" s="23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.8515625" style="20" customWidth="1"/>
    <col min="2" max="2" width="52.00390625" style="20" customWidth="1"/>
    <col min="3" max="3" width="9.421875" style="20" customWidth="1"/>
    <col min="4" max="4" width="8.421875" style="20" hidden="1" customWidth="1"/>
    <col min="5" max="5" width="8.7109375" style="20" customWidth="1"/>
    <col min="6" max="6" width="6.7109375" style="20" hidden="1" customWidth="1"/>
    <col min="7" max="7" width="8.7109375" style="20" customWidth="1"/>
    <col min="8" max="16384" width="9.140625" style="55" customWidth="1"/>
  </cols>
  <sheetData>
    <row r="1" spans="2:7" ht="11.25" customHeight="1">
      <c r="B1" s="120"/>
      <c r="C1" s="205" t="s">
        <v>123</v>
      </c>
      <c r="D1" s="205"/>
      <c r="E1" s="205"/>
      <c r="F1" s="205"/>
      <c r="G1" s="205"/>
    </row>
    <row r="2" spans="2:7" ht="11.25" customHeight="1">
      <c r="B2" s="206"/>
      <c r="C2" s="206"/>
      <c r="D2" s="206"/>
      <c r="E2" s="206"/>
      <c r="F2" s="206"/>
      <c r="G2" s="206"/>
    </row>
    <row r="3" spans="1:7" ht="12.75">
      <c r="A3" s="203" t="s">
        <v>126</v>
      </c>
      <c r="B3" s="203"/>
      <c r="C3" s="203"/>
      <c r="D3" s="203"/>
      <c r="E3" s="203"/>
      <c r="F3" s="203"/>
      <c r="G3" s="203"/>
    </row>
    <row r="4" spans="1:7" ht="12.75">
      <c r="A4" s="207" t="s">
        <v>135</v>
      </c>
      <c r="B4" s="207"/>
      <c r="C4" s="207"/>
      <c r="D4" s="207"/>
      <c r="E4" s="207"/>
      <c r="F4" s="207"/>
      <c r="G4" s="207"/>
    </row>
    <row r="5" spans="5:7" ht="12.75" customHeight="1" thickBot="1">
      <c r="E5" s="208" t="s">
        <v>43</v>
      </c>
      <c r="F5" s="208"/>
      <c r="G5" s="208"/>
    </row>
    <row r="6" spans="1:7" s="1" customFormat="1" ht="57" customHeight="1" thickBot="1">
      <c r="A6" s="121" t="s">
        <v>44</v>
      </c>
      <c r="B6" s="122" t="s">
        <v>45</v>
      </c>
      <c r="C6" s="114" t="s">
        <v>85</v>
      </c>
      <c r="D6" s="115" t="s">
        <v>46</v>
      </c>
      <c r="E6" s="114" t="s">
        <v>47</v>
      </c>
      <c r="F6" s="114" t="s">
        <v>48</v>
      </c>
      <c r="G6" s="123" t="s">
        <v>86</v>
      </c>
    </row>
    <row r="7" spans="1:7" ht="12" customHeight="1" thickBot="1">
      <c r="A7" s="124">
        <v>100</v>
      </c>
      <c r="B7" s="125" t="s">
        <v>49</v>
      </c>
      <c r="C7" s="74">
        <f>SUM(C8:C15)</f>
        <v>78168</v>
      </c>
      <c r="D7" s="93"/>
      <c r="E7" s="74">
        <f>SUM(E8:E15)</f>
        <v>49349</v>
      </c>
      <c r="F7" s="93"/>
      <c r="G7" s="111">
        <f aca="true" t="shared" si="0" ref="G7:G58">E7/C7*100</f>
        <v>63.13197216252174</v>
      </c>
    </row>
    <row r="8" spans="1:7" s="56" customFormat="1" ht="12.75" customHeight="1">
      <c r="A8" s="126">
        <v>102</v>
      </c>
      <c r="B8" s="127" t="s">
        <v>83</v>
      </c>
      <c r="C8" s="70">
        <v>1800</v>
      </c>
      <c r="D8" s="94"/>
      <c r="E8" s="71">
        <v>1359</v>
      </c>
      <c r="F8" s="94"/>
      <c r="G8" s="107">
        <f t="shared" si="0"/>
        <v>75.5</v>
      </c>
    </row>
    <row r="9" spans="1:7" ht="23.25" customHeight="1">
      <c r="A9" s="128">
        <v>103</v>
      </c>
      <c r="B9" s="129" t="s">
        <v>50</v>
      </c>
      <c r="C9" s="72">
        <v>1779</v>
      </c>
      <c r="D9" s="34"/>
      <c r="E9" s="72">
        <v>1332</v>
      </c>
      <c r="F9" s="34"/>
      <c r="G9" s="108">
        <f t="shared" si="0"/>
        <v>74.87352445193929</v>
      </c>
    </row>
    <row r="10" spans="1:7" ht="24" customHeight="1">
      <c r="A10" s="128">
        <v>104</v>
      </c>
      <c r="B10" s="129" t="s">
        <v>84</v>
      </c>
      <c r="C10" s="72">
        <v>29567</v>
      </c>
      <c r="D10" s="34"/>
      <c r="E10" s="72">
        <v>22150</v>
      </c>
      <c r="F10" s="34"/>
      <c r="G10" s="108">
        <f t="shared" si="0"/>
        <v>74.91460073730849</v>
      </c>
    </row>
    <row r="11" spans="1:7" ht="24" customHeight="1">
      <c r="A11" s="130">
        <v>105</v>
      </c>
      <c r="B11" s="131" t="s">
        <v>118</v>
      </c>
      <c r="C11" s="73">
        <v>8</v>
      </c>
      <c r="D11" s="37"/>
      <c r="E11" s="73">
        <v>0</v>
      </c>
      <c r="F11" s="37"/>
      <c r="G11" s="109">
        <f t="shared" si="0"/>
        <v>0</v>
      </c>
    </row>
    <row r="12" spans="1:7" ht="45" customHeight="1">
      <c r="A12" s="130">
        <v>106</v>
      </c>
      <c r="B12" s="8" t="s">
        <v>119</v>
      </c>
      <c r="C12" s="73">
        <v>6997</v>
      </c>
      <c r="D12" s="37"/>
      <c r="E12" s="73">
        <v>4637</v>
      </c>
      <c r="F12" s="37"/>
      <c r="G12" s="109">
        <f t="shared" si="0"/>
        <v>66.27125911104758</v>
      </c>
    </row>
    <row r="13" spans="1:7" ht="18" customHeight="1">
      <c r="A13" s="130">
        <v>107</v>
      </c>
      <c r="B13" s="9" t="s">
        <v>120</v>
      </c>
      <c r="C13" s="73">
        <v>0</v>
      </c>
      <c r="D13" s="37"/>
      <c r="E13" s="73">
        <v>0</v>
      </c>
      <c r="F13" s="37"/>
      <c r="G13" s="109">
        <v>0</v>
      </c>
    </row>
    <row r="14" spans="1:7" ht="16.5" customHeight="1">
      <c r="A14" s="132">
        <v>113</v>
      </c>
      <c r="B14" s="133" t="s">
        <v>52</v>
      </c>
      <c r="C14" s="72">
        <v>37924</v>
      </c>
      <c r="D14" s="34"/>
      <c r="E14" s="72">
        <v>19871</v>
      </c>
      <c r="F14" s="34"/>
      <c r="G14" s="108">
        <f t="shared" si="0"/>
        <v>52.39689906128046</v>
      </c>
    </row>
    <row r="15" spans="1:7" ht="14.25" customHeight="1" thickBot="1">
      <c r="A15" s="134">
        <v>111</v>
      </c>
      <c r="B15" s="10" t="s">
        <v>121</v>
      </c>
      <c r="C15" s="74">
        <v>93</v>
      </c>
      <c r="D15" s="75"/>
      <c r="E15" s="74">
        <v>0</v>
      </c>
      <c r="F15" s="75"/>
      <c r="G15" s="110">
        <f t="shared" si="0"/>
        <v>0</v>
      </c>
    </row>
    <row r="16" spans="1:7" ht="15" customHeight="1" thickBot="1">
      <c r="A16" s="135">
        <v>200</v>
      </c>
      <c r="B16" s="136" t="s">
        <v>116</v>
      </c>
      <c r="C16" s="59">
        <f>C17</f>
        <v>739</v>
      </c>
      <c r="D16" s="59">
        <f>D17</f>
        <v>0</v>
      </c>
      <c r="E16" s="59">
        <f>E17</f>
        <v>530</v>
      </c>
      <c r="F16" s="76"/>
      <c r="G16" s="111">
        <f t="shared" si="0"/>
        <v>71.71853856562923</v>
      </c>
    </row>
    <row r="17" spans="1:7" ht="15" customHeight="1" thickBot="1">
      <c r="A17" s="135">
        <v>203</v>
      </c>
      <c r="B17" s="136" t="s">
        <v>117</v>
      </c>
      <c r="C17" s="59">
        <v>739</v>
      </c>
      <c r="D17" s="76"/>
      <c r="E17" s="59">
        <v>530</v>
      </c>
      <c r="F17" s="76"/>
      <c r="G17" s="111">
        <f>E17/C17*100</f>
        <v>71.71853856562923</v>
      </c>
    </row>
    <row r="18" spans="1:7" ht="23.25" customHeight="1" thickBot="1">
      <c r="A18" s="137">
        <v>300</v>
      </c>
      <c r="B18" s="138" t="s">
        <v>53</v>
      </c>
      <c r="C18" s="59">
        <f>SUM(C19:C21)</f>
        <v>8608</v>
      </c>
      <c r="D18" s="76"/>
      <c r="E18" s="59">
        <f>SUM(E19:E21)</f>
        <v>6003</v>
      </c>
      <c r="F18" s="76"/>
      <c r="G18" s="111">
        <f t="shared" si="0"/>
        <v>69.73745353159852</v>
      </c>
    </row>
    <row r="19" spans="1:7" ht="37.5" customHeight="1">
      <c r="A19" s="139">
        <v>309</v>
      </c>
      <c r="B19" s="140" t="s">
        <v>101</v>
      </c>
      <c r="C19" s="77">
        <v>7396</v>
      </c>
      <c r="D19" s="78"/>
      <c r="E19" s="77">
        <v>5309</v>
      </c>
      <c r="F19" s="78"/>
      <c r="G19" s="112">
        <f t="shared" si="0"/>
        <v>71.78204434829638</v>
      </c>
    </row>
    <row r="20" spans="1:8" ht="20.25" customHeight="1">
      <c r="A20" s="128">
        <v>310</v>
      </c>
      <c r="B20" s="140" t="s">
        <v>54</v>
      </c>
      <c r="C20" s="72">
        <v>722</v>
      </c>
      <c r="D20" s="34"/>
      <c r="E20" s="72">
        <v>215</v>
      </c>
      <c r="F20" s="34"/>
      <c r="G20" s="108">
        <f t="shared" si="0"/>
        <v>29.778393351800553</v>
      </c>
      <c r="H20" s="20"/>
    </row>
    <row r="21" spans="1:8" ht="24" customHeight="1" thickBot="1">
      <c r="A21" s="134">
        <v>314</v>
      </c>
      <c r="B21" s="141" t="s">
        <v>102</v>
      </c>
      <c r="C21" s="79">
        <v>490</v>
      </c>
      <c r="D21" s="75"/>
      <c r="E21" s="79">
        <v>479</v>
      </c>
      <c r="F21" s="75"/>
      <c r="G21" s="109">
        <f t="shared" si="0"/>
        <v>97.75510204081633</v>
      </c>
      <c r="H21" s="20"/>
    </row>
    <row r="22" spans="1:8" ht="17.25" customHeight="1" thickBot="1">
      <c r="A22" s="137">
        <v>400</v>
      </c>
      <c r="B22" s="113" t="s">
        <v>55</v>
      </c>
      <c r="C22" s="59">
        <f>SUM(C23:C29)</f>
        <v>156025</v>
      </c>
      <c r="D22" s="76"/>
      <c r="E22" s="59">
        <f>SUM(E23:E29)</f>
        <v>36668</v>
      </c>
      <c r="F22" s="76"/>
      <c r="G22" s="111">
        <f t="shared" si="0"/>
        <v>23.501361961224163</v>
      </c>
      <c r="H22" s="20"/>
    </row>
    <row r="23" spans="1:8" ht="15" customHeight="1">
      <c r="A23" s="142">
        <v>405</v>
      </c>
      <c r="B23" s="143" t="s">
        <v>56</v>
      </c>
      <c r="C23" s="80">
        <v>469</v>
      </c>
      <c r="D23" s="78"/>
      <c r="E23" s="77">
        <v>294</v>
      </c>
      <c r="F23" s="78"/>
      <c r="G23" s="112">
        <f t="shared" si="0"/>
        <v>62.68656716417911</v>
      </c>
      <c r="H23" s="20"/>
    </row>
    <row r="24" spans="1:7" ht="13.5" customHeight="1">
      <c r="A24" s="142">
        <v>406</v>
      </c>
      <c r="B24" s="58" t="s">
        <v>57</v>
      </c>
      <c r="C24" s="77">
        <v>92400</v>
      </c>
      <c r="D24" s="78"/>
      <c r="E24" s="77">
        <v>17086</v>
      </c>
      <c r="F24" s="78"/>
      <c r="G24" s="108">
        <f t="shared" si="0"/>
        <v>18.49134199134199</v>
      </c>
    </row>
    <row r="25" spans="1:7" ht="12" customHeight="1">
      <c r="A25" s="142">
        <v>407</v>
      </c>
      <c r="B25" s="144" t="s">
        <v>58</v>
      </c>
      <c r="C25" s="77">
        <v>362</v>
      </c>
      <c r="D25" s="78"/>
      <c r="E25" s="77">
        <v>0</v>
      </c>
      <c r="F25" s="78"/>
      <c r="G25" s="108">
        <v>0</v>
      </c>
    </row>
    <row r="26" spans="1:7" ht="12.75" customHeight="1">
      <c r="A26" s="145">
        <v>408</v>
      </c>
      <c r="B26" s="146" t="s">
        <v>59</v>
      </c>
      <c r="C26" s="79">
        <v>2858</v>
      </c>
      <c r="D26" s="75"/>
      <c r="E26" s="79">
        <v>1698</v>
      </c>
      <c r="F26" s="75"/>
      <c r="G26" s="108">
        <f t="shared" si="0"/>
        <v>59.412176347095865</v>
      </c>
    </row>
    <row r="27" spans="1:8" ht="12" customHeight="1">
      <c r="A27" s="147">
        <v>409</v>
      </c>
      <c r="B27" s="58" t="s">
        <v>103</v>
      </c>
      <c r="C27" s="72">
        <v>56963</v>
      </c>
      <c r="D27" s="81"/>
      <c r="E27" s="82">
        <v>15734</v>
      </c>
      <c r="F27" s="82"/>
      <c r="G27" s="108">
        <f t="shared" si="0"/>
        <v>27.621438477608272</v>
      </c>
      <c r="H27" s="57"/>
    </row>
    <row r="28" spans="1:8" ht="12" customHeight="1">
      <c r="A28" s="147">
        <v>410</v>
      </c>
      <c r="B28" s="58" t="s">
        <v>104</v>
      </c>
      <c r="C28" s="72">
        <v>813</v>
      </c>
      <c r="D28" s="81"/>
      <c r="E28" s="82">
        <v>628</v>
      </c>
      <c r="F28" s="82"/>
      <c r="G28" s="108">
        <f t="shared" si="0"/>
        <v>77.24477244772447</v>
      </c>
      <c r="H28" s="57"/>
    </row>
    <row r="29" spans="1:7" ht="12" customHeight="1" thickBot="1">
      <c r="A29" s="145">
        <v>412</v>
      </c>
      <c r="B29" s="148" t="s">
        <v>60</v>
      </c>
      <c r="C29" s="74">
        <v>2160</v>
      </c>
      <c r="D29" s="75"/>
      <c r="E29" s="79">
        <v>1228</v>
      </c>
      <c r="F29" s="75"/>
      <c r="G29" s="109">
        <f t="shared" si="0"/>
        <v>56.851851851851855</v>
      </c>
    </row>
    <row r="30" spans="1:7" s="2" customFormat="1" ht="15.75" customHeight="1" thickBot="1">
      <c r="A30" s="149">
        <v>500</v>
      </c>
      <c r="B30" s="150" t="s">
        <v>61</v>
      </c>
      <c r="C30" s="86">
        <f>SUM(C31:C34)</f>
        <v>323645</v>
      </c>
      <c r="D30" s="76"/>
      <c r="E30" s="86">
        <f>SUM(E31:E34)</f>
        <v>29779</v>
      </c>
      <c r="F30" s="76"/>
      <c r="G30" s="111">
        <f t="shared" si="0"/>
        <v>9.201130868698728</v>
      </c>
    </row>
    <row r="31" spans="1:7" ht="12" customHeight="1">
      <c r="A31" s="5">
        <v>501</v>
      </c>
      <c r="B31" s="151" t="s">
        <v>62</v>
      </c>
      <c r="C31" s="83">
        <v>1180</v>
      </c>
      <c r="D31" s="78"/>
      <c r="E31" s="77">
        <v>1049</v>
      </c>
      <c r="F31" s="78"/>
      <c r="G31" s="112">
        <f t="shared" si="0"/>
        <v>88.89830508474577</v>
      </c>
    </row>
    <row r="32" spans="1:7" ht="12" customHeight="1">
      <c r="A32" s="6">
        <v>502</v>
      </c>
      <c r="B32" s="152" t="s">
        <v>63</v>
      </c>
      <c r="C32" s="84">
        <v>268464</v>
      </c>
      <c r="D32" s="34"/>
      <c r="E32" s="72">
        <v>7032</v>
      </c>
      <c r="F32" s="34"/>
      <c r="G32" s="108">
        <f t="shared" si="0"/>
        <v>2.6193456105846593</v>
      </c>
    </row>
    <row r="33" spans="1:7" ht="12" customHeight="1">
      <c r="A33" s="7">
        <v>503</v>
      </c>
      <c r="B33" s="153" t="s">
        <v>64</v>
      </c>
      <c r="C33" s="85">
        <v>53902</v>
      </c>
      <c r="D33" s="37"/>
      <c r="E33" s="73">
        <v>21599</v>
      </c>
      <c r="F33" s="37"/>
      <c r="G33" s="108">
        <f t="shared" si="0"/>
        <v>40.07086935549701</v>
      </c>
    </row>
    <row r="34" spans="1:7" ht="12" customHeight="1" thickBot="1">
      <c r="A34" s="7">
        <v>505</v>
      </c>
      <c r="B34" s="153" t="s">
        <v>65</v>
      </c>
      <c r="C34" s="85">
        <v>99</v>
      </c>
      <c r="D34" s="37"/>
      <c r="E34" s="73">
        <v>99</v>
      </c>
      <c r="F34" s="37"/>
      <c r="G34" s="108">
        <f t="shared" si="0"/>
        <v>100</v>
      </c>
    </row>
    <row r="35" spans="1:7" s="2" customFormat="1" ht="12" customHeight="1" thickBot="1">
      <c r="A35" s="149">
        <v>600</v>
      </c>
      <c r="B35" s="150" t="s">
        <v>66</v>
      </c>
      <c r="C35" s="86">
        <v>1066</v>
      </c>
      <c r="D35" s="76"/>
      <c r="E35" s="59">
        <v>725</v>
      </c>
      <c r="F35" s="76"/>
      <c r="G35" s="111">
        <f t="shared" si="0"/>
        <v>68.01125703564728</v>
      </c>
    </row>
    <row r="36" spans="1:7" s="2" customFormat="1" ht="12" customHeight="1" thickBot="1">
      <c r="A36" s="154">
        <v>700</v>
      </c>
      <c r="B36" s="155" t="s">
        <v>67</v>
      </c>
      <c r="C36" s="95">
        <f>SUM(C37:C41)</f>
        <v>363963</v>
      </c>
      <c r="D36" s="93"/>
      <c r="E36" s="95">
        <f>SUM(E37:E41)</f>
        <v>238921</v>
      </c>
      <c r="F36" s="93"/>
      <c r="G36" s="111">
        <f t="shared" si="0"/>
        <v>65.6443099985438</v>
      </c>
    </row>
    <row r="37" spans="1:7" s="2" customFormat="1" ht="12" customHeight="1">
      <c r="A37" s="5">
        <v>701</v>
      </c>
      <c r="B37" s="151" t="s">
        <v>68</v>
      </c>
      <c r="C37" s="83">
        <v>105663</v>
      </c>
      <c r="D37" s="78"/>
      <c r="E37" s="77">
        <v>76430</v>
      </c>
      <c r="F37" s="78"/>
      <c r="G37" s="112">
        <f t="shared" si="0"/>
        <v>72.33374028751787</v>
      </c>
    </row>
    <row r="38" spans="1:7" s="2" customFormat="1" ht="12" customHeight="1">
      <c r="A38" s="6">
        <v>702</v>
      </c>
      <c r="B38" s="152" t="s">
        <v>69</v>
      </c>
      <c r="C38" s="84">
        <v>166675</v>
      </c>
      <c r="D38" s="34"/>
      <c r="E38" s="72">
        <v>111647</v>
      </c>
      <c r="F38" s="34"/>
      <c r="G38" s="108">
        <f t="shared" si="0"/>
        <v>66.98485075746213</v>
      </c>
    </row>
    <row r="39" spans="1:7" s="2" customFormat="1" ht="12" customHeight="1">
      <c r="A39" s="6">
        <v>703</v>
      </c>
      <c r="B39" s="152" t="s">
        <v>132</v>
      </c>
      <c r="C39" s="84">
        <v>70270</v>
      </c>
      <c r="D39" s="34"/>
      <c r="E39" s="72">
        <v>33440</v>
      </c>
      <c r="F39" s="34"/>
      <c r="G39" s="108">
        <f t="shared" si="0"/>
        <v>47.58787533798207</v>
      </c>
    </row>
    <row r="40" spans="1:7" s="2" customFormat="1" ht="12" customHeight="1">
      <c r="A40" s="6">
        <v>707</v>
      </c>
      <c r="B40" s="156" t="s">
        <v>70</v>
      </c>
      <c r="C40" s="84">
        <v>12103</v>
      </c>
      <c r="D40" s="34"/>
      <c r="E40" s="72">
        <v>11049</v>
      </c>
      <c r="F40" s="34"/>
      <c r="G40" s="108">
        <f t="shared" si="0"/>
        <v>91.29141535156573</v>
      </c>
    </row>
    <row r="41" spans="1:7" s="2" customFormat="1" ht="12" customHeight="1" thickBot="1">
      <c r="A41" s="7">
        <v>709</v>
      </c>
      <c r="B41" s="157" t="s">
        <v>71</v>
      </c>
      <c r="C41" s="85">
        <v>9252</v>
      </c>
      <c r="D41" s="37"/>
      <c r="E41" s="73">
        <v>6355</v>
      </c>
      <c r="F41" s="37"/>
      <c r="G41" s="109">
        <f t="shared" si="0"/>
        <v>68.68785127539991</v>
      </c>
    </row>
    <row r="42" spans="1:7" s="2" customFormat="1" ht="12" customHeight="1" thickBot="1">
      <c r="A42" s="158">
        <v>800</v>
      </c>
      <c r="B42" s="159" t="s">
        <v>72</v>
      </c>
      <c r="C42" s="86">
        <f>SUM(C43:C44)</f>
        <v>43392</v>
      </c>
      <c r="D42" s="76"/>
      <c r="E42" s="86">
        <f>SUM(E43:E44)</f>
        <v>28499</v>
      </c>
      <c r="F42" s="76"/>
      <c r="G42" s="111">
        <f t="shared" si="0"/>
        <v>65.67800516224189</v>
      </c>
    </row>
    <row r="43" spans="1:7" s="2" customFormat="1" ht="12" customHeight="1">
      <c r="A43" s="5">
        <v>801</v>
      </c>
      <c r="B43" s="151" t="s">
        <v>73</v>
      </c>
      <c r="C43" s="83">
        <v>40298</v>
      </c>
      <c r="D43" s="78"/>
      <c r="E43" s="77">
        <v>26647</v>
      </c>
      <c r="F43" s="78"/>
      <c r="G43" s="112">
        <f t="shared" si="0"/>
        <v>66.12486972058167</v>
      </c>
    </row>
    <row r="44" spans="1:7" s="2" customFormat="1" ht="12" customHeight="1" thickBot="1">
      <c r="A44" s="7">
        <v>804</v>
      </c>
      <c r="B44" s="153" t="s">
        <v>74</v>
      </c>
      <c r="C44" s="85">
        <v>3094</v>
      </c>
      <c r="D44" s="37"/>
      <c r="E44" s="73">
        <v>1852</v>
      </c>
      <c r="F44" s="37"/>
      <c r="G44" s="109">
        <f t="shared" si="0"/>
        <v>59.857789269553976</v>
      </c>
    </row>
    <row r="45" spans="1:7" s="2" customFormat="1" ht="12" customHeight="1" thickBot="1">
      <c r="A45" s="160">
        <v>1000</v>
      </c>
      <c r="B45" s="159" t="s">
        <v>76</v>
      </c>
      <c r="C45" s="86">
        <f>SUM(C47:C48)</f>
        <v>31937</v>
      </c>
      <c r="D45" s="76"/>
      <c r="E45" s="86">
        <f>SUM(E47:E48)</f>
        <v>25768</v>
      </c>
      <c r="F45" s="76"/>
      <c r="G45" s="111">
        <f t="shared" si="0"/>
        <v>80.68384632244732</v>
      </c>
    </row>
    <row r="46" spans="1:7" s="2" customFormat="1" ht="12" customHeight="1">
      <c r="A46" s="161">
        <v>1002</v>
      </c>
      <c r="B46" s="162" t="s">
        <v>105</v>
      </c>
      <c r="C46" s="83"/>
      <c r="D46" s="78"/>
      <c r="E46" s="77"/>
      <c r="F46" s="78"/>
      <c r="G46" s="112"/>
    </row>
    <row r="47" spans="1:7" s="3" customFormat="1" ht="12" customHeight="1">
      <c r="A47" s="163">
        <v>1003</v>
      </c>
      <c r="B47" s="156" t="s">
        <v>77</v>
      </c>
      <c r="C47" s="87">
        <v>30085</v>
      </c>
      <c r="D47" s="46"/>
      <c r="E47" s="88">
        <v>24459</v>
      </c>
      <c r="F47" s="46"/>
      <c r="G47" s="108">
        <f t="shared" si="0"/>
        <v>81.29965098886488</v>
      </c>
    </row>
    <row r="48" spans="1:7" s="2" customFormat="1" ht="12" customHeight="1" thickBot="1">
      <c r="A48" s="164">
        <v>1006</v>
      </c>
      <c r="B48" s="165" t="s">
        <v>78</v>
      </c>
      <c r="C48" s="89">
        <v>1852</v>
      </c>
      <c r="D48" s="116"/>
      <c r="E48" s="90">
        <v>1309</v>
      </c>
      <c r="F48" s="116"/>
      <c r="G48" s="108">
        <f t="shared" si="0"/>
        <v>70.68034557235421</v>
      </c>
    </row>
    <row r="49" spans="1:7" ht="13.5" customHeight="1" hidden="1">
      <c r="A49" s="166">
        <v>1101</v>
      </c>
      <c r="B49" s="167" t="s">
        <v>79</v>
      </c>
      <c r="C49" s="117"/>
      <c r="D49" s="118"/>
      <c r="E49" s="80"/>
      <c r="F49" s="118"/>
      <c r="G49" s="108" t="e">
        <f t="shared" si="0"/>
        <v>#DIV/0!</v>
      </c>
    </row>
    <row r="50" spans="1:7" ht="13.5" customHeight="1" hidden="1">
      <c r="A50" s="163">
        <v>1102</v>
      </c>
      <c r="B50" s="156" t="s">
        <v>80</v>
      </c>
      <c r="C50" s="84"/>
      <c r="D50" s="34"/>
      <c r="E50" s="72"/>
      <c r="F50" s="34"/>
      <c r="G50" s="108" t="e">
        <f t="shared" si="0"/>
        <v>#DIV/0!</v>
      </c>
    </row>
    <row r="51" spans="1:7" ht="14.25" customHeight="1" hidden="1">
      <c r="A51" s="163">
        <v>1103</v>
      </c>
      <c r="B51" s="156" t="s">
        <v>81</v>
      </c>
      <c r="C51" s="84"/>
      <c r="D51" s="34"/>
      <c r="E51" s="72"/>
      <c r="F51" s="34"/>
      <c r="G51" s="108" t="e">
        <f t="shared" si="0"/>
        <v>#DIV/0!</v>
      </c>
    </row>
    <row r="52" spans="1:7" ht="13.5" customHeight="1" hidden="1">
      <c r="A52" s="168">
        <v>1104</v>
      </c>
      <c r="B52" s="148" t="s">
        <v>82</v>
      </c>
      <c r="C52" s="119"/>
      <c r="D52" s="75"/>
      <c r="E52" s="79"/>
      <c r="F52" s="75"/>
      <c r="G52" s="109" t="e">
        <f t="shared" si="0"/>
        <v>#DIV/0!</v>
      </c>
    </row>
    <row r="53" spans="1:7" ht="13.5" customHeight="1" thickBot="1">
      <c r="A53" s="160">
        <v>1100</v>
      </c>
      <c r="B53" s="169" t="s">
        <v>75</v>
      </c>
      <c r="C53" s="59">
        <f>SUM(C54:C55)</f>
        <v>11398</v>
      </c>
      <c r="D53" s="96"/>
      <c r="E53" s="59">
        <f>SUM(E54:E55)</f>
        <v>8842</v>
      </c>
      <c r="F53" s="60"/>
      <c r="G53" s="111">
        <f t="shared" si="0"/>
        <v>77.57501316020354</v>
      </c>
    </row>
    <row r="54" spans="1:7" ht="13.5" customHeight="1">
      <c r="A54" s="170">
        <v>1102</v>
      </c>
      <c r="B54" s="171" t="s">
        <v>106</v>
      </c>
      <c r="C54" s="72">
        <v>8966</v>
      </c>
      <c r="D54" s="81"/>
      <c r="E54" s="82">
        <v>7126</v>
      </c>
      <c r="F54" s="82"/>
      <c r="G54" s="108">
        <f t="shared" si="0"/>
        <v>79.4780281061789</v>
      </c>
    </row>
    <row r="55" spans="1:7" ht="13.5" customHeight="1">
      <c r="A55" s="170">
        <v>1105</v>
      </c>
      <c r="B55" s="11" t="s">
        <v>122</v>
      </c>
      <c r="C55" s="72">
        <v>2432</v>
      </c>
      <c r="D55" s="81"/>
      <c r="E55" s="82">
        <v>1716</v>
      </c>
      <c r="F55" s="82"/>
      <c r="G55" s="108">
        <f t="shared" si="0"/>
        <v>70.55921052631578</v>
      </c>
    </row>
    <row r="56" spans="1:7" ht="13.5" customHeight="1">
      <c r="A56" s="172">
        <v>1200</v>
      </c>
      <c r="B56" s="173" t="s">
        <v>107</v>
      </c>
      <c r="C56" s="72">
        <v>2200</v>
      </c>
      <c r="D56" s="81"/>
      <c r="E56" s="82">
        <v>1648</v>
      </c>
      <c r="F56" s="82"/>
      <c r="G56" s="108">
        <f t="shared" si="0"/>
        <v>74.90909090909092</v>
      </c>
    </row>
    <row r="57" spans="1:7" ht="13.5" customHeight="1" thickBot="1">
      <c r="A57" s="174">
        <v>1300</v>
      </c>
      <c r="B57" s="175" t="s">
        <v>51</v>
      </c>
      <c r="C57" s="73">
        <v>750</v>
      </c>
      <c r="D57" s="91"/>
      <c r="E57" s="92">
        <v>4</v>
      </c>
      <c r="F57" s="92"/>
      <c r="G57" s="109">
        <f t="shared" si="0"/>
        <v>0.5333333333333333</v>
      </c>
    </row>
    <row r="58" spans="1:7" ht="16.5" customHeight="1" thickBot="1">
      <c r="A58" s="4"/>
      <c r="B58" s="12" t="s">
        <v>108</v>
      </c>
      <c r="C58" s="59">
        <f>C57+C56+C53+C45+C42+C36+C35+C30+C22+C18+C16+C7</f>
        <v>1021891</v>
      </c>
      <c r="D58" s="96"/>
      <c r="E58" s="60">
        <f>E57+E56+E53+E45+E42+E36+E35+E30+E22+E18+E16+E7</f>
        <v>426736</v>
      </c>
      <c r="F58" s="60"/>
      <c r="G58" s="111">
        <f t="shared" si="0"/>
        <v>41.75944401115188</v>
      </c>
    </row>
    <row r="59" ht="9.75" customHeight="1"/>
    <row r="60" spans="1:2" ht="14.25" customHeight="1">
      <c r="A60" s="189" t="s">
        <v>115</v>
      </c>
      <c r="B60" s="189"/>
    </row>
    <row r="61" spans="1:2" ht="12.75">
      <c r="A61" s="189"/>
      <c r="B61" s="189"/>
    </row>
    <row r="62" spans="1:7" ht="14.25">
      <c r="A62" s="189"/>
      <c r="B62" s="189"/>
      <c r="E62" s="190" t="s">
        <v>125</v>
      </c>
      <c r="F62" s="190"/>
      <c r="G62" s="190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2019-10-10T10:27:53Z</dcterms:modified>
  <cp:category/>
  <cp:version/>
  <cp:contentType/>
  <cp:contentStatus/>
</cp:coreProperties>
</file>