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<sst xmlns="http://schemas.openxmlformats.org/spreadsheetml/2006/main" count="135" uniqueCount="132">
  <si>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</si>
  <si>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</si>
  <si>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</si>
  <si>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</si>
  <si>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</si>
  <si>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</si>
  <si>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</si>
  <si>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</si>
  <si>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</si>
  <si>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</si>
  <si>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</si>
  <si>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</si>
  <si>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</si>
  <si>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</si>
  <si>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</si>
  <si>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</si>
  <si>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</si>
  <si>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</si>
  <si>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</si>
  <si>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</si>
  <si>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</si>
  <si>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</si>
  <si>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</si>
  <si>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</si>
  <si>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</si>
  <si>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</si>
  <si>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</si>
  <si>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</si>
  <si>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</si>
  <si>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</si>
  <si>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</si>
  <si>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</si>
  <si>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</si>
  <si>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</si>
  <si>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</si>
  <si>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</si>
  <si>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</si>
  <si>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</si>
  <si>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</si>
  <si>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</si>
  <si>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</si>
  <si>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</si>
  <si>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</si>
  <si>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</si>
  <si>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</si>
  <si>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</si>
  <si>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</si>
  <si>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</si>
  <si>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</si>
  <si>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</si>
  <si>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</si>
  <si>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</si>
  <si>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</si>
  <si>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</si>
  <si>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</si>
  <si>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</si>
  <si>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</si>
  <si>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</si>
  <si>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</si>
  <si>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</si>
  <si>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</si>
  <si>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</si>
  <si>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</si>
  <si>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</si>
  <si>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</si>
  <si>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</si>
  <si>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</si>
  <si>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</si>
  <si>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</si>
  <si>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</si>
  <si>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</si>
  <si>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</si>
  <si>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</si>
  <si>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</si>
  <si>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</si>
  <si>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</si>
  <si>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</si>
  <si>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</si>
  <si>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</si>
  <si>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</si>
  <si>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</si>
  <si>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</si>
  <si>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</si>
  <si>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</si>
  <si>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</si>
  <si>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</si>
  <si>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</si>
  <si>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</si>
  <si>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</si>
  <si>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</si>
  <si>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</si>
  <si>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</si>
  <si>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</si>
  <si>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</si>
  <si>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</si>
  <si>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</si>
  <si>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</si>
  <si>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</si>
  <si>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</si>
  <si>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</si>
  <si>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</si>
  <si>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</si>
  <si>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</si>
  <si>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</si>
  <si>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</si>
  <si>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</si>
  <si>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</si>
  <si>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</si>
  <si>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</si>
  <si>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</si>
  <si>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</si>
  <si>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</si>
  <si>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</si>
  <si>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</si>
  <si>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</si>
  <si>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</si>
  <si>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</si>
  <si>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 xml:space="preserve">Приложение №2 к письму </t>
  </si>
  <si>
    <t>от ______2016 № ______</t>
  </si>
  <si>
    <t xml:space="preserve">Приложение  №3 к письму </t>
  </si>
  <si>
    <t>от _________2016 №____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</si>
  <si>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</si>
  <si>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</si>
  <si>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</si>
  <si>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</si>
  <si>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</si>
  <si>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</si>
  <si>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</si>
  <si>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>С. Н. Бессонов</t>
  </si>
  <si>
    <t>по доходам по состоянию на 01.05.2016 года.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</si>
  <si>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</si>
  <si>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>по расходам  по состоянию на 01мая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</si>
</sst>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10"/>
      <color indexed="56"/>
      <name val="Arial"/>
      <family val="2"/>
    </font>
    <font>
      <sz val="9"/>
      <color indexed="17"/>
      <name val="Arial Cyr"/>
      <family val="0"/>
    </font>
    <font>
      <b/>
      <i/>
      <u val="single"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"/>
      <family val="2"/>
    </font>
    <font>
      <sz val="10"/>
      <color indexed="56"/>
      <name val="Arial Cyr"/>
      <family val="0"/>
    </font>
    <font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 Cyr"/>
      <family val="0"/>
    </font>
    <font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19" fillId="0" borderId="1">
      <alignment horizontal="right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180" fontId="0" fillId="0" borderId="13" xfId="0" applyNumberForma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180" fontId="1" fillId="0" borderId="22" xfId="0" applyNumberFormat="1" applyFon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1" fillId="0" borderId="24" xfId="0" applyFont="1" applyBorder="1" applyAlignment="1">
      <alignment wrapText="1"/>
    </xf>
    <xf numFmtId="180" fontId="1" fillId="0" borderId="23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180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80" fontId="3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30" xfId="0" applyFont="1" applyBorder="1" applyAlignment="1">
      <alignment vertical="center"/>
    </xf>
    <xf numFmtId="180" fontId="0" fillId="0" borderId="23" xfId="0" applyNumberFormat="1" applyFont="1" applyBorder="1" applyAlignment="1">
      <alignment horizontal="center" wrapText="1"/>
    </xf>
    <xf numFmtId="180" fontId="0" fillId="0" borderId="13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10" fillId="0" borderId="28" xfId="0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180" fontId="0" fillId="0" borderId="31" xfId="0" applyNumberFormat="1" applyFont="1" applyBorder="1" applyAlignment="1">
      <alignment horizontal="center"/>
    </xf>
    <xf numFmtId="180" fontId="0" fillId="0" borderId="2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31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0" fontId="0" fillId="0" borderId="25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4" fillId="0" borderId="0" xfId="0" applyFont="1" applyAlignment="1">
      <alignment/>
    </xf>
    <xf numFmtId="180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0" fontId="0" fillId="0" borderId="32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2" fontId="15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38" xfId="0" applyNumberFormat="1" applyFont="1" applyBorder="1" applyAlignment="1">
      <alignment/>
    </xf>
    <xf numFmtId="2" fontId="15" fillId="0" borderId="39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2" fontId="15" fillId="0" borderId="31" xfId="0" applyNumberFormat="1" applyFont="1" applyBorder="1" applyAlignment="1">
      <alignment/>
    </xf>
    <xf numFmtId="2" fontId="15" fillId="0" borderId="36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/>
    </xf>
    <xf numFmtId="2" fontId="15" fillId="0" borderId="40" xfId="0" applyNumberFormat="1" applyFont="1" applyBorder="1" applyAlignment="1">
      <alignment/>
    </xf>
    <xf numFmtId="2" fontId="15" fillId="0" borderId="41" xfId="0" applyNumberFormat="1" applyFont="1" applyBorder="1" applyAlignment="1">
      <alignment/>
    </xf>
    <xf numFmtId="2" fontId="15" fillId="0" borderId="42" xfId="0" applyNumberFormat="1" applyFont="1" applyFill="1" applyBorder="1" applyAlignment="1">
      <alignment/>
    </xf>
    <xf numFmtId="2" fontId="15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2" fontId="57" fillId="0" borderId="14" xfId="0" applyNumberFormat="1" applyFont="1" applyBorder="1" applyAlignment="1">
      <alignment/>
    </xf>
    <xf numFmtId="2" fontId="57" fillId="0" borderId="23" xfId="0" applyNumberFormat="1" applyFont="1" applyBorder="1" applyAlignment="1">
      <alignment/>
    </xf>
    <xf numFmtId="2" fontId="57" fillId="0" borderId="18" xfId="0" applyNumberFormat="1" applyFont="1" applyBorder="1" applyAlignment="1">
      <alignment/>
    </xf>
    <xf numFmtId="2" fontId="57" fillId="0" borderId="26" xfId="0" applyNumberFormat="1" applyFont="1" applyBorder="1" applyAlignment="1">
      <alignment/>
    </xf>
    <xf numFmtId="2" fontId="57" fillId="0" borderId="36" xfId="0" applyNumberFormat="1" applyFont="1" applyBorder="1" applyAlignment="1">
      <alignment/>
    </xf>
    <xf numFmtId="2" fontId="57" fillId="0" borderId="0" xfId="0" applyNumberFormat="1" applyFont="1" applyFill="1" applyBorder="1" applyAlignment="1">
      <alignment/>
    </xf>
    <xf numFmtId="2" fontId="57" fillId="0" borderId="11" xfId="0" applyNumberFormat="1" applyFont="1" applyBorder="1" applyAlignment="1">
      <alignment/>
    </xf>
    <xf numFmtId="2" fontId="57" fillId="0" borderId="16" xfId="0" applyNumberFormat="1" applyFont="1" applyBorder="1" applyAlignment="1">
      <alignment/>
    </xf>
    <xf numFmtId="2" fontId="57" fillId="0" borderId="4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7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11.00390625" style="0" customWidth="1"/>
    <col min="4" max="4" width="9.8515625" style="0" customWidth="1"/>
    <col min="5" max="5" width="10.140625" style="0" customWidth="1"/>
    <col min="6" max="6" width="7.00390625" style="209" customWidth="1"/>
    <col min="7" max="7" width="7.28125" style="209" customWidth="1"/>
  </cols>
  <sheetData>
    <row r="1" spans="2:7" ht="12.75">
      <c r="B1" s="60"/>
      <c r="C1" s="77"/>
      <c r="D1" s="77"/>
      <c r="E1" s="60" t="s">
        <v>119</v>
      </c>
      <c r="F1" s="207"/>
      <c r="G1" s="207"/>
    </row>
    <row r="2" spans="2:7" ht="12.75">
      <c r="B2" s="177" t="s">
        <v>118</v>
      </c>
      <c r="C2" s="177"/>
      <c r="D2" s="177"/>
      <c r="E2" s="177"/>
      <c r="F2" s="177"/>
      <c r="G2" s="177"/>
    </row>
    <row r="3" spans="2:7" ht="9" customHeight="1">
      <c r="B3" s="1"/>
      <c r="C3" s="1"/>
      <c r="D3" s="1"/>
      <c r="E3" s="1"/>
      <c r="F3" s="208"/>
      <c r="G3" s="208"/>
    </row>
    <row r="4" spans="1:7" ht="12.75">
      <c r="A4" s="178" t="s">
        <v>130</v>
      </c>
      <c r="B4" s="178"/>
      <c r="C4" s="178"/>
      <c r="D4" s="178"/>
      <c r="E4" s="178"/>
      <c r="F4" s="178"/>
      <c r="G4" s="178"/>
    </row>
    <row r="5" spans="1:7" ht="12.75" customHeight="1">
      <c r="A5" s="178" t="s">
        <v>129</v>
      </c>
      <c r="B5" s="178"/>
      <c r="C5" s="178"/>
      <c r="D5" s="178"/>
      <c r="E5" s="178"/>
      <c r="F5" s="178"/>
      <c r="G5" s="178"/>
    </row>
    <row r="6" ht="8.25" customHeight="1"/>
    <row r="7" spans="5:7" ht="11.25" customHeight="1" thickBot="1">
      <c r="E7" s="179" t="s">
        <v>0</v>
      </c>
      <c r="F7" s="179"/>
      <c r="G7" s="179"/>
    </row>
    <row r="8" spans="1:7" ht="12.75">
      <c r="A8" s="183" t="s">
        <v>1</v>
      </c>
      <c r="B8" s="183" t="s">
        <v>2</v>
      </c>
      <c r="C8" s="180" t="s">
        <v>92</v>
      </c>
      <c r="D8" s="180" t="s">
        <v>94</v>
      </c>
      <c r="E8" s="189" t="s">
        <v>3</v>
      </c>
      <c r="F8" s="210" t="s">
        <v>93</v>
      </c>
      <c r="G8" s="211" t="s">
        <v>95</v>
      </c>
    </row>
    <row r="9" spans="1:7" ht="12.75">
      <c r="A9" s="184"/>
      <c r="B9" s="184"/>
      <c r="C9" s="181"/>
      <c r="D9" s="181"/>
      <c r="E9" s="190"/>
      <c r="F9" s="212"/>
      <c r="G9" s="213"/>
    </row>
    <row r="10" spans="1:7" ht="21" customHeight="1" thickBot="1">
      <c r="A10" s="185"/>
      <c r="B10" s="185"/>
      <c r="C10" s="182"/>
      <c r="D10" s="182"/>
      <c r="E10" s="191"/>
      <c r="F10" s="214"/>
      <c r="G10" s="215"/>
    </row>
    <row r="11" spans="1:10" ht="16.5" customHeight="1" thickBot="1">
      <c r="A11" s="75" t="s">
        <v>4</v>
      </c>
      <c r="B11" s="76" t="s">
        <v>5</v>
      </c>
      <c r="C11" s="118">
        <f>C16+C17+C18+C19+C20+C21+C22+C23+C24+C25+C26+C27+C28+C14+C12+C15+C13</f>
        <v>201615</v>
      </c>
      <c r="D11" s="130">
        <f>D16+D17+D18+D19+D20+D21+D22+D23+D24+D25+D26+D27+D28+D14+D12+D15+D13</f>
        <v>67205</v>
      </c>
      <c r="E11" s="206">
        <f>E12+E13+E14+E15+E16+E18+E19+E20+E21+E22+E23+E24+E25+E27+E28+E17</f>
        <v>72723.122</v>
      </c>
      <c r="F11" s="216">
        <f>E11/D11*100</f>
        <v>108.21088014284652</v>
      </c>
      <c r="G11" s="216">
        <f>E11/C11*100</f>
        <v>36.07029338094884</v>
      </c>
      <c r="J11" s="115"/>
    </row>
    <row r="12" spans="1:7" ht="13.5" customHeight="1" thickBot="1">
      <c r="A12" s="3" t="s">
        <v>6</v>
      </c>
      <c r="B12" s="4" t="s">
        <v>7</v>
      </c>
      <c r="C12" s="119">
        <v>148413</v>
      </c>
      <c r="D12" s="124">
        <f>C12/12*4</f>
        <v>49471</v>
      </c>
      <c r="E12" s="131">
        <v>46737.317</v>
      </c>
      <c r="F12" s="216">
        <f aca="true" t="shared" si="0" ref="F12:F42">E12/D12*100</f>
        <v>94.47417072628409</v>
      </c>
      <c r="G12" s="216">
        <f aca="true" t="shared" si="1" ref="G12:G42">E12/C12*100</f>
        <v>31.491390242094695</v>
      </c>
    </row>
    <row r="13" spans="1:7" ht="40.5" customHeight="1" thickBot="1">
      <c r="A13" s="109" t="s">
        <v>125</v>
      </c>
      <c r="B13" s="110" t="s">
        <v>126</v>
      </c>
      <c r="C13" s="120">
        <v>6530</v>
      </c>
      <c r="D13" s="124">
        <f aca="true" t="shared" si="2" ref="D13:D41">C13/12*4</f>
        <v>2176.6666666666665</v>
      </c>
      <c r="E13" s="132">
        <f>2063.321</f>
        <v>2063.321</v>
      </c>
      <c r="F13" s="217">
        <f t="shared" si="0"/>
        <v>94.79269525267993</v>
      </c>
      <c r="G13" s="217">
        <f t="shared" si="1"/>
        <v>31.59756508422665</v>
      </c>
    </row>
    <row r="14" spans="1:7" ht="29.25" customHeight="1" thickBot="1">
      <c r="A14" s="108" t="s">
        <v>122</v>
      </c>
      <c r="B14" s="111" t="s">
        <v>121</v>
      </c>
      <c r="C14" s="121">
        <v>918</v>
      </c>
      <c r="D14" s="124">
        <f t="shared" si="2"/>
        <v>306</v>
      </c>
      <c r="E14" s="133">
        <v>395.973</v>
      </c>
      <c r="F14" s="217">
        <f t="shared" si="0"/>
        <v>129.4029411764706</v>
      </c>
      <c r="G14" s="217">
        <f t="shared" si="1"/>
        <v>43.134313725490195</v>
      </c>
    </row>
    <row r="15" spans="1:7" ht="39" customHeight="1" thickBot="1">
      <c r="A15" s="106" t="s">
        <v>123</v>
      </c>
      <c r="B15" s="107" t="s">
        <v>124</v>
      </c>
      <c r="C15" s="119">
        <v>614</v>
      </c>
      <c r="D15" s="124">
        <f t="shared" si="2"/>
        <v>204.66666666666666</v>
      </c>
      <c r="E15" s="134">
        <f>233.296</f>
        <v>233.296</v>
      </c>
      <c r="F15" s="217">
        <f t="shared" si="0"/>
        <v>113.98827361563517</v>
      </c>
      <c r="G15" s="217">
        <f t="shared" si="1"/>
        <v>37.99609120521173</v>
      </c>
    </row>
    <row r="16" spans="1:7" ht="24.75" customHeight="1" thickBot="1">
      <c r="A16" s="78" t="s">
        <v>8</v>
      </c>
      <c r="B16" s="6" t="s">
        <v>9</v>
      </c>
      <c r="C16" s="122">
        <v>4650</v>
      </c>
      <c r="D16" s="124">
        <f t="shared" si="2"/>
        <v>1550</v>
      </c>
      <c r="E16" s="135">
        <f>1917.81</f>
        <v>1917.81</v>
      </c>
      <c r="F16" s="217">
        <f t="shared" si="0"/>
        <v>123.72967741935483</v>
      </c>
      <c r="G16" s="217">
        <f t="shared" si="1"/>
        <v>41.24322580645161</v>
      </c>
    </row>
    <row r="17" spans="1:7" ht="12" customHeight="1" thickBot="1">
      <c r="A17" s="8" t="s">
        <v>10</v>
      </c>
      <c r="B17" s="9" t="s">
        <v>11</v>
      </c>
      <c r="C17" s="122">
        <v>0</v>
      </c>
      <c r="D17" s="124">
        <f t="shared" si="2"/>
        <v>0</v>
      </c>
      <c r="E17" s="135">
        <f>33.45</f>
        <v>33.45</v>
      </c>
      <c r="F17" s="216">
        <v>0</v>
      </c>
      <c r="G17" s="216">
        <v>0</v>
      </c>
    </row>
    <row r="18" spans="1:7" ht="12.75" customHeight="1" thickBot="1">
      <c r="A18" s="8" t="s">
        <v>12</v>
      </c>
      <c r="B18" s="9" t="s">
        <v>13</v>
      </c>
      <c r="C18" s="122">
        <v>3441</v>
      </c>
      <c r="D18" s="124">
        <f t="shared" si="2"/>
        <v>1147</v>
      </c>
      <c r="E18" s="135">
        <f>133.576</f>
        <v>133.576</v>
      </c>
      <c r="F18" s="216">
        <f t="shared" si="0"/>
        <v>11.64568439407149</v>
      </c>
      <c r="G18" s="216">
        <f t="shared" si="1"/>
        <v>3.88189479802383</v>
      </c>
    </row>
    <row r="19" spans="1:7" ht="13.5" thickBot="1">
      <c r="A19" s="5" t="s">
        <v>14</v>
      </c>
      <c r="B19" s="7" t="s">
        <v>15</v>
      </c>
      <c r="C19" s="122">
        <f>25591</f>
        <v>25591</v>
      </c>
      <c r="D19" s="124">
        <f t="shared" si="2"/>
        <v>8530.333333333334</v>
      </c>
      <c r="E19" s="135">
        <v>16181.794</v>
      </c>
      <c r="F19" s="216">
        <f t="shared" si="0"/>
        <v>189.69708882028837</v>
      </c>
      <c r="G19" s="216">
        <f t="shared" si="1"/>
        <v>63.23236294009613</v>
      </c>
    </row>
    <row r="20" spans="1:7" ht="13.5" thickBot="1">
      <c r="A20" s="5" t="s">
        <v>16</v>
      </c>
      <c r="B20" s="79" t="s">
        <v>17</v>
      </c>
      <c r="C20" s="122">
        <v>1335</v>
      </c>
      <c r="D20" s="124">
        <f t="shared" si="2"/>
        <v>445</v>
      </c>
      <c r="E20" s="198">
        <f>543.392</f>
        <v>543.392</v>
      </c>
      <c r="F20" s="216">
        <f t="shared" si="0"/>
        <v>122.11056179775281</v>
      </c>
      <c r="G20" s="216">
        <f t="shared" si="1"/>
        <v>40.70352059925094</v>
      </c>
    </row>
    <row r="21" spans="1:7" ht="26.25" thickBot="1">
      <c r="A21" s="5" t="s">
        <v>18</v>
      </c>
      <c r="B21" s="80" t="s">
        <v>96</v>
      </c>
      <c r="C21" s="122">
        <v>0</v>
      </c>
      <c r="D21" s="124">
        <f t="shared" si="2"/>
        <v>0</v>
      </c>
      <c r="E21" s="198">
        <f>-20.592</f>
        <v>-20.592</v>
      </c>
      <c r="F21" s="217">
        <v>0</v>
      </c>
      <c r="G21" s="217">
        <v>0</v>
      </c>
    </row>
    <row r="22" spans="1:7" ht="24" customHeight="1" thickBot="1">
      <c r="A22" s="10" t="s">
        <v>19</v>
      </c>
      <c r="B22" s="81" t="s">
        <v>97</v>
      </c>
      <c r="C22" s="122">
        <v>7987</v>
      </c>
      <c r="D22" s="124">
        <f t="shared" si="2"/>
        <v>2662.3333333333335</v>
      </c>
      <c r="E22" s="198">
        <f>1730.931</f>
        <v>1730.931</v>
      </c>
      <c r="F22" s="217">
        <f t="shared" si="0"/>
        <v>65.01556278953299</v>
      </c>
      <c r="G22" s="217">
        <f t="shared" si="1"/>
        <v>21.671854263177664</v>
      </c>
    </row>
    <row r="23" spans="1:7" ht="15" customHeight="1" thickBot="1">
      <c r="A23" s="10" t="s">
        <v>20</v>
      </c>
      <c r="B23" s="11" t="s">
        <v>21</v>
      </c>
      <c r="C23" s="122">
        <v>214</v>
      </c>
      <c r="D23" s="124">
        <f t="shared" si="2"/>
        <v>71.33333333333333</v>
      </c>
      <c r="E23" s="198">
        <v>81.331</v>
      </c>
      <c r="F23" s="216">
        <f t="shared" si="0"/>
        <v>114.01542056074767</v>
      </c>
      <c r="G23" s="216">
        <f t="shared" si="1"/>
        <v>38.00514018691589</v>
      </c>
    </row>
    <row r="24" spans="1:7" ht="26.25" thickBot="1">
      <c r="A24" s="12" t="s">
        <v>22</v>
      </c>
      <c r="B24" s="13" t="s">
        <v>23</v>
      </c>
      <c r="C24" s="122">
        <v>227</v>
      </c>
      <c r="D24" s="124">
        <f t="shared" si="2"/>
        <v>75.66666666666667</v>
      </c>
      <c r="E24" s="198">
        <v>39.34</v>
      </c>
      <c r="F24" s="217">
        <f t="shared" si="0"/>
        <v>51.991189427312776</v>
      </c>
      <c r="G24" s="217">
        <f t="shared" si="1"/>
        <v>17.330396475770925</v>
      </c>
    </row>
    <row r="25" spans="1:7" ht="26.25" thickBot="1">
      <c r="A25" s="12" t="s">
        <v>24</v>
      </c>
      <c r="B25" s="14" t="s">
        <v>25</v>
      </c>
      <c r="C25" s="122">
        <f>1450</f>
        <v>1450</v>
      </c>
      <c r="D25" s="124">
        <f t="shared" si="2"/>
        <v>483.3333333333333</v>
      </c>
      <c r="E25" s="198">
        <f>2324.429</f>
        <v>2324.429</v>
      </c>
      <c r="F25" s="217">
        <f t="shared" si="0"/>
        <v>480.9163448275863</v>
      </c>
      <c r="G25" s="217">
        <f t="shared" si="1"/>
        <v>160.3054482758621</v>
      </c>
    </row>
    <row r="26" spans="1:7" ht="13.5" thickBot="1">
      <c r="A26" s="15" t="s">
        <v>26</v>
      </c>
      <c r="B26" s="14" t="s">
        <v>27</v>
      </c>
      <c r="C26" s="122">
        <v>0</v>
      </c>
      <c r="D26" s="124">
        <f t="shared" si="2"/>
        <v>0</v>
      </c>
      <c r="E26" s="198">
        <v>0</v>
      </c>
      <c r="F26" s="216">
        <v>0</v>
      </c>
      <c r="G26" s="216">
        <v>0</v>
      </c>
    </row>
    <row r="27" spans="1:7" ht="15.75" customHeight="1" thickBot="1">
      <c r="A27" s="12" t="s">
        <v>28</v>
      </c>
      <c r="B27" s="14" t="s">
        <v>29</v>
      </c>
      <c r="C27" s="122">
        <v>245</v>
      </c>
      <c r="D27" s="124">
        <f t="shared" si="2"/>
        <v>81.66666666666667</v>
      </c>
      <c r="E27" s="198">
        <v>327.769</v>
      </c>
      <c r="F27" s="216">
        <f t="shared" si="0"/>
        <v>401.3497959183673</v>
      </c>
      <c r="G27" s="216">
        <f t="shared" si="1"/>
        <v>133.78326530612244</v>
      </c>
    </row>
    <row r="28" spans="1:7" ht="13.5" thickBot="1">
      <c r="A28" s="15" t="s">
        <v>30</v>
      </c>
      <c r="B28" s="7" t="s">
        <v>31</v>
      </c>
      <c r="C28" s="122">
        <v>0</v>
      </c>
      <c r="D28" s="124">
        <f t="shared" si="2"/>
        <v>0</v>
      </c>
      <c r="E28" s="198">
        <v>-0.015</v>
      </c>
      <c r="F28" s="216">
        <v>0</v>
      </c>
      <c r="G28" s="216">
        <v>0</v>
      </c>
    </row>
    <row r="29" spans="1:7" ht="15" customHeight="1" thickBot="1">
      <c r="A29" s="73" t="s">
        <v>32</v>
      </c>
      <c r="B29" s="74" t="s">
        <v>33</v>
      </c>
      <c r="C29" s="123">
        <f>C30</f>
        <v>241974.9</v>
      </c>
      <c r="D29" s="123">
        <f>D30</f>
        <v>80658.29999999999</v>
      </c>
      <c r="E29" s="205">
        <f>E30+E40</f>
        <v>77906.99799999999</v>
      </c>
      <c r="F29" s="216">
        <f t="shared" si="0"/>
        <v>96.5889412496916</v>
      </c>
      <c r="G29" s="216">
        <f t="shared" si="1"/>
        <v>32.1963137498972</v>
      </c>
    </row>
    <row r="30" spans="1:7" ht="28.5" customHeight="1" thickBot="1">
      <c r="A30" s="87" t="s">
        <v>34</v>
      </c>
      <c r="B30" s="86" t="s">
        <v>35</v>
      </c>
      <c r="C30" s="124">
        <f>C31+C33+C36+C37+C38+C39+C40+C41</f>
        <v>241974.9</v>
      </c>
      <c r="D30" s="124">
        <f>D31+D33+D36+D37+D38+D39+D40+D41</f>
        <v>80658.29999999999</v>
      </c>
      <c r="E30" s="204">
        <f>E31+E33+E36+E37+E38+E39</f>
        <v>79350.457</v>
      </c>
      <c r="F30" s="217">
        <f t="shared" si="0"/>
        <v>98.37853884845082</v>
      </c>
      <c r="G30" s="217">
        <f t="shared" si="1"/>
        <v>32.79284628281693</v>
      </c>
    </row>
    <row r="31" spans="1:7" ht="29.25" thickBot="1">
      <c r="A31" s="82" t="s">
        <v>36</v>
      </c>
      <c r="B31" s="88" t="s">
        <v>98</v>
      </c>
      <c r="C31" s="125">
        <f>1750</f>
        <v>1750</v>
      </c>
      <c r="D31" s="124">
        <f t="shared" si="2"/>
        <v>583.3333333333334</v>
      </c>
      <c r="E31" s="199">
        <f>E32</f>
        <v>584</v>
      </c>
      <c r="F31" s="199">
        <f>F32</f>
        <v>100.11428571428571</v>
      </c>
      <c r="G31" s="199">
        <f>G32</f>
        <v>33.371428571428574</v>
      </c>
    </row>
    <row r="32" spans="1:7" ht="15" thickBot="1">
      <c r="A32" s="82" t="s">
        <v>100</v>
      </c>
      <c r="B32" s="89" t="s">
        <v>99</v>
      </c>
      <c r="C32" s="125">
        <v>1750</v>
      </c>
      <c r="D32" s="124">
        <f t="shared" si="2"/>
        <v>583.3333333333334</v>
      </c>
      <c r="E32" s="200">
        <v>584</v>
      </c>
      <c r="F32" s="217">
        <f t="shared" si="0"/>
        <v>100.11428571428571</v>
      </c>
      <c r="G32" s="217">
        <f t="shared" si="1"/>
        <v>33.371428571428574</v>
      </c>
    </row>
    <row r="33" spans="1:7" ht="29.25" customHeight="1" thickBot="1">
      <c r="A33" s="16" t="s">
        <v>37</v>
      </c>
      <c r="B33" s="14" t="s">
        <v>101</v>
      </c>
      <c r="C33" s="126">
        <v>46236.6</v>
      </c>
      <c r="D33" s="124">
        <f t="shared" si="2"/>
        <v>15412.199999999999</v>
      </c>
      <c r="E33" s="198">
        <v>16247.7</v>
      </c>
      <c r="F33" s="217">
        <f t="shared" si="0"/>
        <v>105.42103009304317</v>
      </c>
      <c r="G33" s="217">
        <f t="shared" si="1"/>
        <v>35.14034336434773</v>
      </c>
    </row>
    <row r="34" spans="1:7" ht="34.5" thickBot="1">
      <c r="A34" s="16" t="s">
        <v>102</v>
      </c>
      <c r="B34" s="90" t="s">
        <v>103</v>
      </c>
      <c r="C34" s="126">
        <v>0</v>
      </c>
      <c r="D34" s="124">
        <f t="shared" si="2"/>
        <v>0</v>
      </c>
      <c r="E34" s="198">
        <v>0</v>
      </c>
      <c r="F34" s="217">
        <v>0</v>
      </c>
      <c r="G34" s="217">
        <v>0</v>
      </c>
    </row>
    <row r="35" spans="1:7" ht="12.75" customHeight="1" hidden="1">
      <c r="A35" s="83"/>
      <c r="B35" s="17"/>
      <c r="C35" s="126"/>
      <c r="D35" s="124">
        <f t="shared" si="2"/>
        <v>0</v>
      </c>
      <c r="E35" s="114"/>
      <c r="F35" s="217" t="e">
        <f t="shared" si="0"/>
        <v>#DIV/0!</v>
      </c>
      <c r="G35" s="217" t="e">
        <f t="shared" si="1"/>
        <v>#DIV/0!</v>
      </c>
    </row>
    <row r="36" spans="1:7" ht="17.25" customHeight="1" thickBot="1">
      <c r="A36" s="84" t="s">
        <v>38</v>
      </c>
      <c r="B36" s="17" t="s">
        <v>39</v>
      </c>
      <c r="C36" s="126">
        <v>163988.3</v>
      </c>
      <c r="D36" s="124">
        <f t="shared" si="2"/>
        <v>54662.76666666666</v>
      </c>
      <c r="E36" s="198">
        <v>62078.357</v>
      </c>
      <c r="F36" s="217">
        <f t="shared" si="0"/>
        <v>113.56607209172851</v>
      </c>
      <c r="G36" s="217">
        <f t="shared" si="1"/>
        <v>37.855357363909505</v>
      </c>
    </row>
    <row r="37" spans="1:7" ht="15" customHeight="1" thickBot="1">
      <c r="A37" s="85" t="s">
        <v>40</v>
      </c>
      <c r="B37" s="91" t="s">
        <v>41</v>
      </c>
      <c r="C37" s="126">
        <v>30000</v>
      </c>
      <c r="D37" s="124">
        <f t="shared" si="2"/>
        <v>10000</v>
      </c>
      <c r="E37" s="198">
        <v>440.4</v>
      </c>
      <c r="F37" s="217">
        <f t="shared" si="0"/>
        <v>4.404</v>
      </c>
      <c r="G37" s="217">
        <f t="shared" si="1"/>
        <v>1.468</v>
      </c>
    </row>
    <row r="38" spans="1:7" ht="24.75" customHeight="1" thickBot="1">
      <c r="A38" s="16" t="s">
        <v>42</v>
      </c>
      <c r="B38" s="14" t="s">
        <v>104</v>
      </c>
      <c r="C38" s="126">
        <v>0</v>
      </c>
      <c r="D38" s="124">
        <f t="shared" si="2"/>
        <v>0</v>
      </c>
      <c r="E38" s="198">
        <v>0</v>
      </c>
      <c r="F38" s="217">
        <v>0</v>
      </c>
      <c r="G38" s="217">
        <v>0</v>
      </c>
    </row>
    <row r="39" spans="1:7" ht="26.25" customHeight="1" thickBot="1">
      <c r="A39" s="92" t="s">
        <v>42</v>
      </c>
      <c r="B39" s="93" t="s">
        <v>43</v>
      </c>
      <c r="C39" s="127">
        <v>0</v>
      </c>
      <c r="D39" s="124">
        <f t="shared" si="2"/>
        <v>0</v>
      </c>
      <c r="E39" s="201">
        <v>0</v>
      </c>
      <c r="F39" s="217">
        <v>0</v>
      </c>
      <c r="G39" s="217">
        <v>0</v>
      </c>
    </row>
    <row r="40" spans="1:7" ht="53.25" customHeight="1" thickBot="1">
      <c r="A40" s="112" t="s">
        <v>105</v>
      </c>
      <c r="B40" s="113" t="s">
        <v>106</v>
      </c>
      <c r="C40" s="128">
        <v>0</v>
      </c>
      <c r="D40" s="124">
        <f t="shared" si="2"/>
        <v>0</v>
      </c>
      <c r="E40" s="202">
        <f>-1443.459</f>
        <v>-1443.459</v>
      </c>
      <c r="F40" s="217">
        <v>0</v>
      </c>
      <c r="G40" s="217">
        <v>0</v>
      </c>
    </row>
    <row r="41" spans="1:7" ht="27" customHeight="1" thickBot="1">
      <c r="A41" s="18" t="s">
        <v>44</v>
      </c>
      <c r="B41" s="19" t="s">
        <v>45</v>
      </c>
      <c r="C41" s="129">
        <v>0</v>
      </c>
      <c r="D41" s="124">
        <f t="shared" si="2"/>
        <v>0</v>
      </c>
      <c r="E41" s="203">
        <v>0</v>
      </c>
      <c r="F41" s="217">
        <v>0</v>
      </c>
      <c r="G41" s="217">
        <v>0</v>
      </c>
    </row>
    <row r="42" spans="1:10" ht="18" customHeight="1" thickBot="1">
      <c r="A42" s="192" t="s">
        <v>46</v>
      </c>
      <c r="B42" s="193"/>
      <c r="C42" s="124">
        <f>C30+C11</f>
        <v>443589.9</v>
      </c>
      <c r="D42" s="124">
        <f>D30+D11</f>
        <v>147863.3</v>
      </c>
      <c r="E42" s="204">
        <f>E29+E11</f>
        <v>150630.12</v>
      </c>
      <c r="F42" s="217">
        <f t="shared" si="0"/>
        <v>101.87120130553018</v>
      </c>
      <c r="G42" s="217">
        <f t="shared" si="1"/>
        <v>33.95706710184339</v>
      </c>
      <c r="J42" s="115"/>
    </row>
    <row r="43" spans="1:5" ht="10.5" customHeight="1">
      <c r="A43" s="20"/>
      <c r="C43" s="116"/>
      <c r="D43" s="116"/>
      <c r="E43" s="116"/>
    </row>
    <row r="44" ht="12.75" hidden="1"/>
    <row r="45" spans="1:2" ht="14.25" customHeight="1">
      <c r="A45" s="186" t="s">
        <v>127</v>
      </c>
      <c r="B45" s="186"/>
    </row>
    <row r="46" spans="1:2" ht="12.75">
      <c r="A46" s="186"/>
      <c r="B46" s="186"/>
    </row>
    <row r="47" spans="1:7" ht="12.75">
      <c r="A47" s="186"/>
      <c r="B47" s="186"/>
      <c r="E47" s="187" t="s">
        <v>128</v>
      </c>
      <c r="F47" s="188"/>
      <c r="G47" s="188"/>
    </row>
    <row r="51" ht="12.75">
      <c r="E51" s="115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B2:G2"/>
    <mergeCell ref="A4:G4"/>
    <mergeCell ref="A5:G5"/>
    <mergeCell ref="E7:G7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65">
      <selection activeCell="A1" sqref="A1:G72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105"/>
      <c r="C1" s="195" t="s">
        <v>117</v>
      </c>
      <c r="D1" s="195"/>
      <c r="E1" s="195"/>
      <c r="F1" s="195"/>
      <c r="G1" s="195"/>
    </row>
    <row r="2" spans="2:7" ht="11.25" customHeight="1">
      <c r="B2" s="196" t="s">
        <v>120</v>
      </c>
      <c r="C2" s="196"/>
      <c r="D2" s="196"/>
      <c r="E2" s="196"/>
      <c r="F2" s="196"/>
      <c r="G2" s="196"/>
    </row>
    <row r="3" spans="1:7" ht="12.75">
      <c r="A3" s="197" t="s">
        <v>47</v>
      </c>
      <c r="B3" s="197"/>
      <c r="C3" s="197"/>
      <c r="D3" s="197"/>
      <c r="E3" s="197"/>
      <c r="F3" s="197"/>
      <c r="G3" s="197"/>
    </row>
    <row r="4" spans="1:7" ht="12.75">
      <c r="A4" s="197" t="s">
        <v>131</v>
      </c>
      <c r="B4" s="197"/>
      <c r="C4" s="197"/>
      <c r="D4" s="197"/>
      <c r="E4" s="197"/>
      <c r="F4" s="197"/>
      <c r="G4" s="197"/>
    </row>
    <row r="5" spans="5:7" ht="12.75" customHeight="1" thickBot="1">
      <c r="E5" s="194" t="s">
        <v>48</v>
      </c>
      <c r="F5" s="194"/>
      <c r="G5" s="194"/>
    </row>
    <row r="6" spans="1:7" s="25" customFormat="1" ht="57" customHeight="1" thickBot="1">
      <c r="A6" s="21" t="s">
        <v>49</v>
      </c>
      <c r="B6" s="2" t="s">
        <v>50</v>
      </c>
      <c r="C6" s="22" t="s">
        <v>90</v>
      </c>
      <c r="D6" s="23" t="s">
        <v>51</v>
      </c>
      <c r="E6" s="22" t="s">
        <v>52</v>
      </c>
      <c r="F6" s="22" t="s">
        <v>53</v>
      </c>
      <c r="G6" s="24" t="s">
        <v>91</v>
      </c>
    </row>
    <row r="7" spans="1:7" ht="12" customHeight="1" thickBot="1">
      <c r="A7" s="26">
        <v>100</v>
      </c>
      <c r="B7" s="53" t="s">
        <v>54</v>
      </c>
      <c r="C7" s="136">
        <v>45378</v>
      </c>
      <c r="D7" s="137"/>
      <c r="E7" s="136">
        <v>14360</v>
      </c>
      <c r="F7" s="137"/>
      <c r="G7" s="138">
        <f aca="true" t="shared" si="0" ref="G7:G12">E7/C7*100</f>
        <v>31.64529066948742</v>
      </c>
    </row>
    <row r="8" spans="1:7" s="29" customFormat="1" ht="12.75" customHeight="1">
      <c r="A8" s="54">
        <v>102</v>
      </c>
      <c r="B8" s="27" t="s">
        <v>88</v>
      </c>
      <c r="C8" s="139">
        <v>1252</v>
      </c>
      <c r="D8" s="140"/>
      <c r="E8" s="139">
        <v>452</v>
      </c>
      <c r="F8" s="140"/>
      <c r="G8" s="139">
        <f t="shared" si="0"/>
        <v>36.102236421725244</v>
      </c>
    </row>
    <row r="9" spans="1:7" ht="23.25" customHeight="1">
      <c r="A9" s="55">
        <v>103</v>
      </c>
      <c r="B9" s="31" t="s">
        <v>55</v>
      </c>
      <c r="C9" s="141">
        <v>1426</v>
      </c>
      <c r="D9" s="142"/>
      <c r="E9" s="141">
        <v>438</v>
      </c>
      <c r="F9" s="142"/>
      <c r="G9" s="143">
        <f t="shared" si="0"/>
        <v>30.715287517531557</v>
      </c>
    </row>
    <row r="10" spans="1:7" ht="24" customHeight="1">
      <c r="A10" s="55">
        <v>104</v>
      </c>
      <c r="B10" s="31" t="s">
        <v>89</v>
      </c>
      <c r="C10" s="141">
        <v>25912</v>
      </c>
      <c r="D10" s="142"/>
      <c r="E10" s="141">
        <v>8985</v>
      </c>
      <c r="F10" s="142"/>
      <c r="G10" s="143">
        <f t="shared" si="0"/>
        <v>34.675054029021304</v>
      </c>
    </row>
    <row r="11" spans="1:7" ht="12.75" customHeight="1" thickBot="1">
      <c r="A11" s="56">
        <v>113</v>
      </c>
      <c r="B11" s="32" t="s">
        <v>57</v>
      </c>
      <c r="C11" s="144">
        <v>9133</v>
      </c>
      <c r="D11" s="145"/>
      <c r="E11" s="144">
        <v>2912</v>
      </c>
      <c r="F11" s="145"/>
      <c r="G11" s="146">
        <f t="shared" si="0"/>
        <v>31.88437534216577</v>
      </c>
    </row>
    <row r="12" spans="1:7" ht="23.25" customHeight="1" thickBot="1">
      <c r="A12" s="33">
        <v>300</v>
      </c>
      <c r="B12" s="34" t="s">
        <v>58</v>
      </c>
      <c r="C12" s="147">
        <v>6566</v>
      </c>
      <c r="D12" s="148"/>
      <c r="E12" s="147">
        <v>1912</v>
      </c>
      <c r="F12" s="148"/>
      <c r="G12" s="138">
        <f t="shared" si="0"/>
        <v>29.11970758452635</v>
      </c>
    </row>
    <row r="13" spans="1:7" ht="33" customHeight="1">
      <c r="A13" s="36">
        <v>309</v>
      </c>
      <c r="B13" s="31" t="s">
        <v>107</v>
      </c>
      <c r="C13" s="149">
        <v>5562</v>
      </c>
      <c r="D13" s="150"/>
      <c r="E13" s="149">
        <v>1705</v>
      </c>
      <c r="F13" s="150"/>
      <c r="G13" s="151">
        <f aca="true" t="shared" si="1" ref="G13:G52">E13/C13*100</f>
        <v>30.654440848615604</v>
      </c>
    </row>
    <row r="14" spans="1:7" ht="13.5" customHeight="1">
      <c r="A14" s="30">
        <v>310</v>
      </c>
      <c r="B14" s="31" t="s">
        <v>59</v>
      </c>
      <c r="C14" s="141">
        <v>599</v>
      </c>
      <c r="D14" s="142"/>
      <c r="E14" s="141">
        <v>55</v>
      </c>
      <c r="F14" s="142"/>
      <c r="G14" s="143">
        <f t="shared" si="1"/>
        <v>9.181969949916526</v>
      </c>
    </row>
    <row r="15" spans="1:7" ht="24" customHeight="1" thickBot="1">
      <c r="A15" s="94">
        <v>314</v>
      </c>
      <c r="B15" s="95" t="s">
        <v>108</v>
      </c>
      <c r="C15" s="152">
        <v>405</v>
      </c>
      <c r="D15" s="153"/>
      <c r="E15" s="152">
        <v>152</v>
      </c>
      <c r="F15" s="153"/>
      <c r="G15" s="143">
        <f t="shared" si="1"/>
        <v>37.53086419753087</v>
      </c>
    </row>
    <row r="16" spans="1:7" ht="12.75" customHeight="1" thickBot="1">
      <c r="A16" s="33">
        <v>400</v>
      </c>
      <c r="B16" s="57" t="s">
        <v>60</v>
      </c>
      <c r="C16" s="147">
        <v>55567</v>
      </c>
      <c r="D16" s="148"/>
      <c r="E16" s="147">
        <v>3299</v>
      </c>
      <c r="F16" s="148"/>
      <c r="G16" s="143">
        <f t="shared" si="1"/>
        <v>5.936976982741555</v>
      </c>
    </row>
    <row r="17" spans="1:7" ht="12" customHeight="1">
      <c r="A17" s="35">
        <v>405</v>
      </c>
      <c r="B17" s="37" t="s">
        <v>61</v>
      </c>
      <c r="C17" s="154">
        <v>465</v>
      </c>
      <c r="D17" s="155"/>
      <c r="E17" s="154">
        <v>0</v>
      </c>
      <c r="F17" s="155"/>
      <c r="G17" s="143">
        <f t="shared" si="1"/>
        <v>0</v>
      </c>
    </row>
    <row r="18" spans="1:7" ht="12" customHeight="1">
      <c r="A18" s="38">
        <v>406</v>
      </c>
      <c r="B18" s="39" t="s">
        <v>62</v>
      </c>
      <c r="C18" s="149">
        <v>835</v>
      </c>
      <c r="D18" s="150"/>
      <c r="E18" s="149">
        <v>210</v>
      </c>
      <c r="F18" s="150"/>
      <c r="G18" s="143">
        <f t="shared" si="1"/>
        <v>25.149700598802394</v>
      </c>
    </row>
    <row r="19" spans="1:7" ht="12" customHeight="1">
      <c r="A19" s="38">
        <v>407</v>
      </c>
      <c r="B19" s="28" t="s">
        <v>63</v>
      </c>
      <c r="C19" s="149">
        <v>354</v>
      </c>
      <c r="D19" s="150"/>
      <c r="E19" s="149">
        <v>111</v>
      </c>
      <c r="F19" s="150"/>
      <c r="G19" s="143">
        <f t="shared" si="1"/>
        <v>31.35593220338983</v>
      </c>
    </row>
    <row r="20" spans="1:7" ht="12" customHeight="1">
      <c r="A20" s="40">
        <v>408</v>
      </c>
      <c r="B20" s="96" t="s">
        <v>64</v>
      </c>
      <c r="C20" s="152">
        <v>325</v>
      </c>
      <c r="D20" s="153"/>
      <c r="E20" s="152">
        <v>0</v>
      </c>
      <c r="F20" s="153"/>
      <c r="G20" s="143">
        <f t="shared" si="1"/>
        <v>0</v>
      </c>
    </row>
    <row r="21" spans="1:8" ht="12" customHeight="1">
      <c r="A21" s="97">
        <v>409</v>
      </c>
      <c r="B21" s="98" t="s">
        <v>109</v>
      </c>
      <c r="C21" s="156">
        <v>52377</v>
      </c>
      <c r="D21" s="156"/>
      <c r="E21" s="156">
        <v>2952</v>
      </c>
      <c r="F21" s="156"/>
      <c r="G21" s="143">
        <f t="shared" si="1"/>
        <v>5.636061630104817</v>
      </c>
      <c r="H21" s="4"/>
    </row>
    <row r="22" spans="1:8" ht="12" customHeight="1">
      <c r="A22" s="97">
        <v>410</v>
      </c>
      <c r="B22" s="98" t="s">
        <v>110</v>
      </c>
      <c r="C22" s="156">
        <v>80</v>
      </c>
      <c r="D22" s="156"/>
      <c r="E22" s="156">
        <v>0</v>
      </c>
      <c r="F22" s="156"/>
      <c r="G22" s="143">
        <f t="shared" si="1"/>
        <v>0</v>
      </c>
      <c r="H22" s="4"/>
    </row>
    <row r="23" spans="1:7" ht="12" customHeight="1" thickBot="1">
      <c r="A23" s="40">
        <v>412</v>
      </c>
      <c r="B23" s="52" t="s">
        <v>65</v>
      </c>
      <c r="C23" s="152">
        <v>1132</v>
      </c>
      <c r="D23" s="153"/>
      <c r="E23" s="152">
        <v>26</v>
      </c>
      <c r="F23" s="153"/>
      <c r="G23" s="143">
        <f t="shared" si="1"/>
        <v>2.2968197879858656</v>
      </c>
    </row>
    <row r="24" spans="1:7" s="60" customFormat="1" ht="15.75" customHeight="1" thickBot="1">
      <c r="A24" s="42">
        <v>500</v>
      </c>
      <c r="B24" s="58" t="s">
        <v>66</v>
      </c>
      <c r="C24" s="157">
        <v>51186</v>
      </c>
      <c r="D24" s="158"/>
      <c r="E24" s="157">
        <v>2246</v>
      </c>
      <c r="F24" s="158"/>
      <c r="G24" s="159">
        <f t="shared" si="1"/>
        <v>4.3879185714843905</v>
      </c>
    </row>
    <row r="25" spans="1:7" ht="12" customHeight="1">
      <c r="A25" s="68">
        <v>501</v>
      </c>
      <c r="B25" s="61" t="s">
        <v>67</v>
      </c>
      <c r="C25" s="160">
        <v>1231</v>
      </c>
      <c r="D25" s="161"/>
      <c r="E25" s="160">
        <v>10</v>
      </c>
      <c r="F25" s="161"/>
      <c r="G25" s="159">
        <f t="shared" si="1"/>
        <v>0.8123476848090982</v>
      </c>
    </row>
    <row r="26" spans="1:7" ht="12" customHeight="1">
      <c r="A26" s="68">
        <v>502</v>
      </c>
      <c r="B26" s="61" t="s">
        <v>68</v>
      </c>
      <c r="C26" s="160">
        <v>40254</v>
      </c>
      <c r="D26" s="161"/>
      <c r="E26" s="160">
        <v>0</v>
      </c>
      <c r="F26" s="161"/>
      <c r="G26" s="159">
        <f t="shared" si="1"/>
        <v>0</v>
      </c>
    </row>
    <row r="27" spans="1:7" ht="12" customHeight="1">
      <c r="A27" s="69">
        <v>503</v>
      </c>
      <c r="B27" s="62" t="s">
        <v>69</v>
      </c>
      <c r="C27" s="162">
        <v>9138</v>
      </c>
      <c r="D27" s="163"/>
      <c r="E27" s="162">
        <v>2236</v>
      </c>
      <c r="F27" s="163"/>
      <c r="G27" s="159">
        <f t="shared" si="1"/>
        <v>24.469249288684615</v>
      </c>
    </row>
    <row r="28" spans="1:7" ht="12" customHeight="1" thickBot="1">
      <c r="A28" s="69">
        <v>505</v>
      </c>
      <c r="B28" s="62" t="s">
        <v>70</v>
      </c>
      <c r="C28" s="162">
        <v>563</v>
      </c>
      <c r="D28" s="163"/>
      <c r="E28" s="162">
        <v>0</v>
      </c>
      <c r="F28" s="163"/>
      <c r="G28" s="159">
        <f t="shared" si="1"/>
        <v>0</v>
      </c>
    </row>
    <row r="29" spans="1:7" s="60" customFormat="1" ht="12" customHeight="1" thickBot="1">
      <c r="A29" s="42">
        <v>600</v>
      </c>
      <c r="B29" s="58" t="s">
        <v>71</v>
      </c>
      <c r="C29" s="157">
        <v>228</v>
      </c>
      <c r="D29" s="158"/>
      <c r="E29" s="157">
        <v>7</v>
      </c>
      <c r="F29" s="158"/>
      <c r="G29" s="159">
        <f t="shared" si="1"/>
        <v>3.070175438596491</v>
      </c>
    </row>
    <row r="30" spans="1:7" s="60" customFormat="1" ht="12" customHeight="1" thickBot="1">
      <c r="A30" s="26">
        <v>700</v>
      </c>
      <c r="B30" s="53" t="s">
        <v>72</v>
      </c>
      <c r="C30" s="164">
        <v>272793</v>
      </c>
      <c r="D30" s="63"/>
      <c r="E30" s="164">
        <v>91418</v>
      </c>
      <c r="F30" s="63"/>
      <c r="G30" s="159">
        <f t="shared" si="1"/>
        <v>33.51185697580216</v>
      </c>
    </row>
    <row r="31" spans="1:7" s="60" customFormat="1" ht="12" customHeight="1">
      <c r="A31" s="70">
        <v>701</v>
      </c>
      <c r="B31" s="64" t="s">
        <v>73</v>
      </c>
      <c r="C31" s="165">
        <v>111536</v>
      </c>
      <c r="D31" s="64"/>
      <c r="E31" s="165">
        <v>36247</v>
      </c>
      <c r="F31" s="64"/>
      <c r="G31" s="159">
        <f t="shared" si="1"/>
        <v>32.4980275426768</v>
      </c>
    </row>
    <row r="32" spans="1:7" s="60" customFormat="1" ht="12" customHeight="1">
      <c r="A32" s="71">
        <v>702</v>
      </c>
      <c r="B32" s="61" t="s">
        <v>74</v>
      </c>
      <c r="C32" s="166">
        <v>147779</v>
      </c>
      <c r="D32" s="61"/>
      <c r="E32" s="166">
        <v>53151</v>
      </c>
      <c r="F32" s="61"/>
      <c r="G32" s="159">
        <f t="shared" si="1"/>
        <v>35.96654463760074</v>
      </c>
    </row>
    <row r="33" spans="1:7" s="60" customFormat="1" ht="12" customHeight="1">
      <c r="A33" s="71">
        <v>707</v>
      </c>
      <c r="B33" s="43" t="s">
        <v>75</v>
      </c>
      <c r="C33" s="166">
        <v>5895</v>
      </c>
      <c r="D33" s="61"/>
      <c r="E33" s="166">
        <v>6</v>
      </c>
      <c r="F33" s="61"/>
      <c r="G33" s="159">
        <f t="shared" si="1"/>
        <v>0.10178117048346055</v>
      </c>
    </row>
    <row r="34" spans="1:7" s="60" customFormat="1" ht="12" customHeight="1" thickBot="1">
      <c r="A34" s="72">
        <v>709</v>
      </c>
      <c r="B34" s="41" t="s">
        <v>76</v>
      </c>
      <c r="C34" s="167">
        <v>7583</v>
      </c>
      <c r="D34" s="62"/>
      <c r="E34" s="167">
        <v>2014</v>
      </c>
      <c r="F34" s="62"/>
      <c r="G34" s="159">
        <f t="shared" si="1"/>
        <v>26.55940920480021</v>
      </c>
    </row>
    <row r="35" spans="1:7" s="60" customFormat="1" ht="12" customHeight="1" thickBot="1">
      <c r="A35" s="33">
        <v>800</v>
      </c>
      <c r="B35" s="57" t="s">
        <v>77</v>
      </c>
      <c r="C35" s="168">
        <v>26205</v>
      </c>
      <c r="D35" s="59"/>
      <c r="E35" s="168">
        <v>7698</v>
      </c>
      <c r="F35" s="59"/>
      <c r="G35" s="159">
        <f t="shared" si="1"/>
        <v>29.376073268460217</v>
      </c>
    </row>
    <row r="36" spans="1:7" s="60" customFormat="1" ht="12" customHeight="1">
      <c r="A36" s="70">
        <v>801</v>
      </c>
      <c r="B36" s="64" t="s">
        <v>78</v>
      </c>
      <c r="C36" s="165">
        <v>23800</v>
      </c>
      <c r="D36" s="64"/>
      <c r="E36" s="165">
        <v>6862</v>
      </c>
      <c r="F36" s="64"/>
      <c r="G36" s="159">
        <f t="shared" si="1"/>
        <v>28.83193277310924</v>
      </c>
    </row>
    <row r="37" spans="1:7" s="60" customFormat="1" ht="12" customHeight="1" thickBot="1">
      <c r="A37" s="72">
        <v>804</v>
      </c>
      <c r="B37" s="62" t="s">
        <v>79</v>
      </c>
      <c r="C37" s="167">
        <v>2405</v>
      </c>
      <c r="D37" s="62"/>
      <c r="E37" s="167">
        <v>836</v>
      </c>
      <c r="F37" s="62"/>
      <c r="G37" s="159">
        <f t="shared" si="1"/>
        <v>34.760914760914766</v>
      </c>
    </row>
    <row r="38" spans="1:7" s="60" customFormat="1" ht="12" customHeight="1" thickBot="1">
      <c r="A38" s="44">
        <v>1000</v>
      </c>
      <c r="B38" s="57" t="s">
        <v>81</v>
      </c>
      <c r="C38" s="168">
        <v>28231</v>
      </c>
      <c r="D38" s="59"/>
      <c r="E38" s="168">
        <v>11541</v>
      </c>
      <c r="F38" s="59"/>
      <c r="G38" s="159">
        <f t="shared" si="1"/>
        <v>40.88059225673904</v>
      </c>
    </row>
    <row r="39" spans="1:7" s="60" customFormat="1" ht="12" customHeight="1">
      <c r="A39" s="45">
        <v>1002</v>
      </c>
      <c r="B39" s="65" t="s">
        <v>111</v>
      </c>
      <c r="C39" s="165"/>
      <c r="D39" s="64"/>
      <c r="E39" s="165"/>
      <c r="F39" s="64"/>
      <c r="G39" s="159"/>
    </row>
    <row r="40" spans="1:10" s="66" customFormat="1" ht="12" customHeight="1">
      <c r="A40" s="46">
        <v>1003</v>
      </c>
      <c r="B40" s="43" t="s">
        <v>82</v>
      </c>
      <c r="C40" s="169">
        <v>25851</v>
      </c>
      <c r="D40" s="43"/>
      <c r="E40" s="169">
        <v>11183</v>
      </c>
      <c r="F40" s="43"/>
      <c r="G40" s="159">
        <f t="shared" si="1"/>
        <v>43.25944837723879</v>
      </c>
      <c r="J40" s="117"/>
    </row>
    <row r="41" spans="1:7" s="60" customFormat="1" ht="12" customHeight="1" thickBot="1">
      <c r="A41" s="47">
        <v>1006</v>
      </c>
      <c r="B41" s="48" t="s">
        <v>83</v>
      </c>
      <c r="C41" s="170">
        <v>2380</v>
      </c>
      <c r="D41" s="67"/>
      <c r="E41" s="170">
        <v>358</v>
      </c>
      <c r="F41" s="67"/>
      <c r="G41" s="159">
        <f t="shared" si="1"/>
        <v>15.042016806722689</v>
      </c>
    </row>
    <row r="42" spans="1:7" ht="13.5" customHeight="1" hidden="1">
      <c r="A42" s="49">
        <v>1101</v>
      </c>
      <c r="B42" s="50" t="s">
        <v>84</v>
      </c>
      <c r="C42" s="171"/>
      <c r="D42" s="172"/>
      <c r="E42" s="171"/>
      <c r="F42" s="172"/>
      <c r="G42" s="159" t="e">
        <f t="shared" si="1"/>
        <v>#DIV/0!</v>
      </c>
    </row>
    <row r="43" spans="1:7" ht="13.5" customHeight="1" hidden="1">
      <c r="A43" s="46">
        <v>1102</v>
      </c>
      <c r="B43" s="43" t="s">
        <v>85</v>
      </c>
      <c r="C43" s="160"/>
      <c r="D43" s="161"/>
      <c r="E43" s="160"/>
      <c r="F43" s="161"/>
      <c r="G43" s="159" t="e">
        <f t="shared" si="1"/>
        <v>#DIV/0!</v>
      </c>
    </row>
    <row r="44" spans="1:7" ht="14.25" customHeight="1" hidden="1">
      <c r="A44" s="46">
        <v>1103</v>
      </c>
      <c r="B44" s="43" t="s">
        <v>86</v>
      </c>
      <c r="C44" s="160"/>
      <c r="D44" s="161"/>
      <c r="E44" s="160"/>
      <c r="F44" s="161"/>
      <c r="G44" s="159" t="e">
        <f t="shared" si="1"/>
        <v>#DIV/0!</v>
      </c>
    </row>
    <row r="45" spans="1:7" ht="13.5" customHeight="1" hidden="1">
      <c r="A45" s="51">
        <v>1104</v>
      </c>
      <c r="B45" s="52" t="s">
        <v>87</v>
      </c>
      <c r="C45" s="173"/>
      <c r="D45" s="174"/>
      <c r="E45" s="173"/>
      <c r="F45" s="174"/>
      <c r="G45" s="159" t="e">
        <f t="shared" si="1"/>
        <v>#DIV/0!</v>
      </c>
    </row>
    <row r="46" spans="1:7" ht="13.5" customHeight="1">
      <c r="A46" s="99">
        <v>1100</v>
      </c>
      <c r="B46" s="100" t="s">
        <v>80</v>
      </c>
      <c r="C46" s="175">
        <v>9667</v>
      </c>
      <c r="D46" s="175"/>
      <c r="E46" s="175">
        <v>3197</v>
      </c>
      <c r="F46" s="175"/>
      <c r="G46" s="159">
        <f t="shared" si="1"/>
        <v>33.071273404365364</v>
      </c>
    </row>
    <row r="47" spans="1:7" ht="13.5" customHeight="1">
      <c r="A47" s="101">
        <v>1101</v>
      </c>
      <c r="B47" s="102" t="s">
        <v>112</v>
      </c>
      <c r="C47" s="175"/>
      <c r="D47" s="175"/>
      <c r="E47" s="175"/>
      <c r="F47" s="175"/>
      <c r="G47" s="159"/>
    </row>
    <row r="48" spans="1:7" ht="13.5" customHeight="1">
      <c r="A48" s="101">
        <v>1102</v>
      </c>
      <c r="B48" s="102" t="s">
        <v>113</v>
      </c>
      <c r="C48" s="175">
        <v>7701</v>
      </c>
      <c r="D48" s="175"/>
      <c r="E48" s="175">
        <v>2522</v>
      </c>
      <c r="F48" s="175"/>
      <c r="G48" s="159">
        <f t="shared" si="1"/>
        <v>32.748993637189976</v>
      </c>
    </row>
    <row r="49" spans="1:7" ht="13.5" customHeight="1">
      <c r="A49" s="101">
        <v>1103</v>
      </c>
      <c r="B49" s="102" t="s">
        <v>114</v>
      </c>
      <c r="C49" s="175"/>
      <c r="D49" s="175"/>
      <c r="E49" s="175"/>
      <c r="F49" s="175"/>
      <c r="G49" s="159"/>
    </row>
    <row r="50" spans="1:7" ht="13.5" customHeight="1">
      <c r="A50" s="99">
        <v>1200</v>
      </c>
      <c r="B50" s="100" t="s">
        <v>115</v>
      </c>
      <c r="C50" s="175">
        <v>2200</v>
      </c>
      <c r="D50" s="175"/>
      <c r="E50" s="175">
        <v>732</v>
      </c>
      <c r="F50" s="175"/>
      <c r="G50" s="159">
        <f t="shared" si="1"/>
        <v>33.27272727272727</v>
      </c>
    </row>
    <row r="51" spans="1:7" ht="13.5" customHeight="1">
      <c r="A51" s="99">
        <v>1300</v>
      </c>
      <c r="B51" s="100" t="s">
        <v>56</v>
      </c>
      <c r="C51" s="175">
        <v>2669</v>
      </c>
      <c r="D51" s="175"/>
      <c r="E51" s="175">
        <v>986</v>
      </c>
      <c r="F51" s="175"/>
      <c r="G51" s="159">
        <f t="shared" si="1"/>
        <v>36.94267515923567</v>
      </c>
    </row>
    <row r="52" spans="1:7" ht="16.5" customHeight="1">
      <c r="A52" s="103"/>
      <c r="B52" s="104" t="s">
        <v>116</v>
      </c>
      <c r="C52" s="176">
        <v>501542</v>
      </c>
      <c r="D52" s="176"/>
      <c r="E52" s="176">
        <v>137668</v>
      </c>
      <c r="F52" s="176"/>
      <c r="G52" s="159">
        <f t="shared" si="1"/>
        <v>27.4489474460763</v>
      </c>
    </row>
    <row r="53" ht="9.75" customHeight="1"/>
    <row r="54" spans="1:2" ht="14.25" customHeight="1">
      <c r="A54" s="186" t="s">
        <v>127</v>
      </c>
      <c r="B54" s="186"/>
    </row>
    <row r="55" spans="1:2" ht="12.75">
      <c r="A55" s="186"/>
      <c r="B55" s="186"/>
    </row>
    <row r="56" spans="1:7" ht="12.75">
      <c r="A56" s="186"/>
      <c r="B56" s="186"/>
      <c r="E56" s="187" t="s">
        <v>128</v>
      </c>
      <c r="F56" s="188"/>
      <c r="G56" s="188"/>
    </row>
  </sheetData>
  <sheetProtection/>
  <mergeCells count="7">
    <mergeCell ref="E5:G5"/>
    <mergeCell ref="A54:B56"/>
    <mergeCell ref="E56:G56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2016-05-20T06:52:58Z</cp:lastPrinted>
  <dcterms:created xsi:type="dcterms:W3CDTF">1996-10-08T23:32:33Z</dcterms:created>
  <dcterms:modified xsi:type="dcterms:W3CDTF">2016-05-20T07:11:55Z</dcterms:modified>
  <cp:category/>
  <cp:version/>
  <cp:contentType/>
  <cp:contentStatus/>
</cp:coreProperties>
</file>