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3 год\Постановления\ноябрь\№ 653 от 23.11.2023+МП+Культура+пост.№178+изм\"/>
    </mc:Choice>
  </mc:AlternateContent>
  <bookViews>
    <workbookView xWindow="0" yWindow="0" windowWidth="28800" windowHeight="12345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(6)'!$A$9:$J$107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(6)'!$A$1:$J$117</definedName>
  </definedNames>
  <calcPr calcId="162913"/>
</workbook>
</file>

<file path=xl/calcChain.xml><?xml version="1.0" encoding="utf-8"?>
<calcChain xmlns="http://schemas.openxmlformats.org/spreadsheetml/2006/main">
  <c r="G13" i="4" l="1"/>
  <c r="G98" i="4"/>
  <c r="C15" i="4"/>
  <c r="G15" i="4"/>
  <c r="C100" i="4"/>
  <c r="C101" i="4"/>
  <c r="C102" i="4"/>
  <c r="H13" i="4" l="1"/>
  <c r="I13" i="4"/>
  <c r="H71" i="4"/>
  <c r="H16" i="4" s="1"/>
  <c r="G100" i="4"/>
  <c r="G101" i="4"/>
  <c r="G111" i="4" l="1"/>
  <c r="G105" i="4" l="1"/>
  <c r="G104" i="4"/>
  <c r="G20" i="4"/>
  <c r="G41" i="4" l="1"/>
  <c r="G19" i="4" l="1"/>
  <c r="G99" i="4"/>
  <c r="G14" i="4" l="1"/>
  <c r="C14" i="4" s="1"/>
  <c r="I41" i="4"/>
  <c r="H41" i="4"/>
  <c r="F41" i="4"/>
  <c r="E41" i="4"/>
  <c r="D41" i="4"/>
  <c r="C43" i="4"/>
  <c r="C42" i="4"/>
  <c r="D46" i="4"/>
  <c r="C46" i="4" s="1"/>
  <c r="E46" i="4"/>
  <c r="F46" i="4"/>
  <c r="G46" i="4"/>
  <c r="H46" i="4"/>
  <c r="I46" i="4"/>
  <c r="D47" i="4"/>
  <c r="C47" i="4" s="1"/>
  <c r="E47" i="4"/>
  <c r="F47" i="4"/>
  <c r="G47" i="4"/>
  <c r="G16" i="4" s="1"/>
  <c r="H47" i="4"/>
  <c r="I47" i="4"/>
  <c r="D48" i="4"/>
  <c r="D45" i="4" s="1"/>
  <c r="E48" i="4"/>
  <c r="E45" i="4" s="1"/>
  <c r="F48" i="4"/>
  <c r="F45" i="4" s="1"/>
  <c r="G48" i="4"/>
  <c r="H48" i="4"/>
  <c r="H45" i="4" s="1"/>
  <c r="I48" i="4"/>
  <c r="I45" i="4" s="1"/>
  <c r="D49" i="4"/>
  <c r="E49" i="4"/>
  <c r="F49" i="4"/>
  <c r="G49" i="4"/>
  <c r="H49" i="4"/>
  <c r="I49" i="4"/>
  <c r="C50" i="4"/>
  <c r="C51" i="4"/>
  <c r="C49" i="4" s="1"/>
  <c r="C52" i="4"/>
  <c r="D53" i="4"/>
  <c r="C53" i="4" s="1"/>
  <c r="E53" i="4"/>
  <c r="F53" i="4"/>
  <c r="G53" i="4"/>
  <c r="H53" i="4"/>
  <c r="I53" i="4"/>
  <c r="G45" i="4" l="1"/>
  <c r="C41" i="4"/>
  <c r="C45" i="4"/>
  <c r="C48" i="4"/>
  <c r="H20" i="4"/>
  <c r="G70" i="4" l="1"/>
  <c r="I19" i="4" l="1"/>
  <c r="C25" i="4" l="1"/>
  <c r="C24" i="4"/>
  <c r="C22" i="4" s="1"/>
  <c r="C23" i="4"/>
  <c r="I99" i="4" l="1"/>
  <c r="G94" i="4"/>
  <c r="F105" i="4" l="1"/>
  <c r="F100" i="4" l="1"/>
  <c r="D100" i="4"/>
  <c r="C103" i="4" l="1"/>
  <c r="C113" i="4"/>
  <c r="F72" i="4" l="1"/>
  <c r="F94" i="4"/>
  <c r="C94" i="4" s="1"/>
  <c r="C95" i="4"/>
  <c r="C96" i="4"/>
  <c r="F112" i="4" l="1"/>
  <c r="F111" i="4" s="1"/>
  <c r="F102" i="4"/>
  <c r="F101" i="4" s="1"/>
  <c r="D91" i="4" l="1"/>
  <c r="I20" i="4"/>
  <c r="I72" i="4"/>
  <c r="H72" i="4"/>
  <c r="G72" i="4"/>
  <c r="E72" i="4"/>
  <c r="D72" i="4"/>
  <c r="I21" i="4"/>
  <c r="H21" i="4"/>
  <c r="G21" i="4"/>
  <c r="F21" i="4"/>
  <c r="E21" i="4"/>
  <c r="D21" i="4"/>
  <c r="I73" i="4"/>
  <c r="H73" i="4"/>
  <c r="G73" i="4"/>
  <c r="F73" i="4"/>
  <c r="D73" i="4"/>
  <c r="I22" i="4"/>
  <c r="H22" i="4"/>
  <c r="G22" i="4"/>
  <c r="F22" i="4"/>
  <c r="E22" i="4"/>
  <c r="D22" i="4"/>
  <c r="F20" i="4"/>
  <c r="E20" i="4"/>
  <c r="E99" i="4"/>
  <c r="E19" i="4"/>
  <c r="C21" i="4" l="1"/>
  <c r="F18" i="4"/>
  <c r="F15" i="4"/>
  <c r="D15" i="4"/>
  <c r="I18" i="4"/>
  <c r="C72" i="4"/>
  <c r="E18" i="4"/>
  <c r="E15" i="4"/>
  <c r="F19" i="4"/>
  <c r="H19" i="4"/>
  <c r="G18" i="4" l="1"/>
  <c r="E89" i="4"/>
  <c r="F99" i="4"/>
  <c r="F98" i="4" s="1"/>
  <c r="F106" i="4"/>
  <c r="C93" i="4"/>
  <c r="I98" i="4"/>
  <c r="F77" i="4"/>
  <c r="E98" i="4" l="1"/>
  <c r="E57" i="4" l="1"/>
  <c r="E62" i="4"/>
  <c r="E65" i="4"/>
  <c r="E60" i="4"/>
  <c r="F60" i="4"/>
  <c r="F62" i="4"/>
  <c r="F65" i="4"/>
  <c r="C60" i="4" l="1"/>
  <c r="F116" i="4"/>
  <c r="F114" i="4"/>
  <c r="F108" i="4"/>
  <c r="F104" i="4"/>
  <c r="H99" i="4"/>
  <c r="H98" i="4" s="1"/>
  <c r="E74" i="4"/>
  <c r="D62" i="4"/>
  <c r="C62" i="4" s="1"/>
  <c r="E73" i="4" l="1"/>
  <c r="C73" i="4" s="1"/>
  <c r="C74" i="4"/>
  <c r="D38" i="4"/>
  <c r="C38" i="4" s="1"/>
  <c r="C40" i="4"/>
  <c r="C64" i="4"/>
  <c r="D65" i="4"/>
  <c r="C65" i="4" s="1"/>
  <c r="C67" i="4"/>
  <c r="C66" i="4"/>
  <c r="E77" i="4"/>
  <c r="D105" i="4"/>
  <c r="D102" i="4"/>
  <c r="H77" i="4" l="1"/>
  <c r="I114" i="4"/>
  <c r="H114" i="4"/>
  <c r="G114" i="4"/>
  <c r="G106" i="4"/>
  <c r="H106" i="4"/>
  <c r="H100" i="4" s="1"/>
  <c r="E111" i="4" l="1"/>
  <c r="E101" i="4"/>
  <c r="C92" i="4" l="1"/>
  <c r="C63" i="4"/>
  <c r="C91" i="4" l="1"/>
  <c r="C39" i="4"/>
  <c r="D77" i="4"/>
  <c r="D99" i="4" l="1"/>
  <c r="D98" i="4" s="1"/>
  <c r="H104" i="4"/>
  <c r="E114" i="4"/>
  <c r="D111" i="4"/>
  <c r="D104" i="4"/>
  <c r="C32" i="4"/>
  <c r="C31" i="4"/>
  <c r="I57" i="4"/>
  <c r="H57" i="4"/>
  <c r="G57" i="4"/>
  <c r="F57" i="4"/>
  <c r="D57" i="4"/>
  <c r="C85" i="4"/>
  <c r="C80" i="4"/>
  <c r="C37" i="4"/>
  <c r="C36" i="4"/>
  <c r="C35" i="4"/>
  <c r="C56" i="4"/>
  <c r="C59" i="4"/>
  <c r="C87" i="4"/>
  <c r="F26" i="4"/>
  <c r="E26" i="4"/>
  <c r="D26" i="4"/>
  <c r="D20" i="4"/>
  <c r="C20" i="4" s="1"/>
  <c r="C18" i="4" s="1"/>
  <c r="D19" i="4"/>
  <c r="C19" i="4" s="1"/>
  <c r="E81" i="4"/>
  <c r="E70" i="4" s="1"/>
  <c r="E14" i="4" s="1"/>
  <c r="E84" i="4"/>
  <c r="E71" i="4"/>
  <c r="D81" i="4"/>
  <c r="D70" i="4" s="1"/>
  <c r="D84" i="4"/>
  <c r="D71" i="4"/>
  <c r="E106" i="4"/>
  <c r="E104" i="4"/>
  <c r="D101" i="4"/>
  <c r="H15" i="4"/>
  <c r="C115" i="4"/>
  <c r="C108" i="4"/>
  <c r="C88" i="4"/>
  <c r="C83" i="4"/>
  <c r="C82" i="4"/>
  <c r="C78" i="4"/>
  <c r="C79" i="4"/>
  <c r="C58" i="4"/>
  <c r="C55" i="4"/>
  <c r="C54" i="4"/>
  <c r="C27" i="4"/>
  <c r="I26" i="4"/>
  <c r="H26" i="4"/>
  <c r="G26" i="4"/>
  <c r="C29" i="4"/>
  <c r="C28" i="4"/>
  <c r="C34" i="4"/>
  <c r="C30" i="4"/>
  <c r="C61" i="4"/>
  <c r="C76" i="4"/>
  <c r="C75" i="4"/>
  <c r="C107" i="4"/>
  <c r="C112" i="4"/>
  <c r="I111" i="4"/>
  <c r="H111" i="4"/>
  <c r="C105" i="4"/>
  <c r="I15" i="4"/>
  <c r="I84" i="4"/>
  <c r="I70" i="4" s="1"/>
  <c r="I14" i="4" s="1"/>
  <c r="H84" i="4"/>
  <c r="H70" i="4" s="1"/>
  <c r="H14" i="4" s="1"/>
  <c r="G84" i="4"/>
  <c r="F84" i="4"/>
  <c r="I101" i="4"/>
  <c r="H101" i="4"/>
  <c r="I106" i="4"/>
  <c r="I100" i="4" s="1"/>
  <c r="F81" i="4"/>
  <c r="F70" i="4" s="1"/>
  <c r="F14" i="4" s="1"/>
  <c r="C33" i="4"/>
  <c r="I71" i="4"/>
  <c r="I16" i="4" s="1"/>
  <c r="G71" i="4"/>
  <c r="F71" i="4"/>
  <c r="I77" i="4"/>
  <c r="G77" i="4"/>
  <c r="H18" i="4"/>
  <c r="C90" i="4"/>
  <c r="C89" i="4" s="1"/>
  <c r="I104" i="4"/>
  <c r="C26" i="4" l="1"/>
  <c r="F69" i="4"/>
  <c r="D69" i="4"/>
  <c r="D18" i="4"/>
  <c r="C57" i="4"/>
  <c r="C98" i="4"/>
  <c r="E16" i="4"/>
  <c r="E13" i="4" s="1"/>
  <c r="F16" i="4"/>
  <c r="E69" i="4"/>
  <c r="C77" i="4"/>
  <c r="C114" i="4"/>
  <c r="D16" i="4"/>
  <c r="D14" i="4"/>
  <c r="H69" i="4"/>
  <c r="C81" i="4"/>
  <c r="C71" i="4"/>
  <c r="C84" i="4"/>
  <c r="C70" i="4"/>
  <c r="C111" i="4"/>
  <c r="C104" i="4"/>
  <c r="I69" i="4"/>
  <c r="G69" i="4"/>
  <c r="C106" i="4"/>
  <c r="C16" i="4" l="1"/>
  <c r="C13" i="4" s="1"/>
  <c r="D13" i="4"/>
  <c r="C69" i="4"/>
  <c r="C99" i="4"/>
  <c r="F13" i="4"/>
</calcChain>
</file>

<file path=xl/comments1.xml><?xml version="1.0" encoding="utf-8"?>
<comments xmlns="http://schemas.openxmlformats.org/spreadsheetml/2006/main">
  <authors>
    <author>TORGI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<sst xmlns="http://schemas.openxmlformats.org/spreadsheetml/2006/main" count="133" uniqueCount="68">
  <si>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</si>
  <si>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</si>
  <si>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</si>
  <si>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</si>
  <si>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</si>
  <si>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</si>
  <si>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</si>
  <si>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</si>
  <si>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</si>
  <si>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</si>
  <si>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</si>
  <si>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</si>
  <si>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</si>
  <si>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</si>
  <si>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</si>
  <si>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</si>
  <si>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</si>
  <si>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</si>
  <si>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</si>
  <si>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</si>
  <si>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</si>
  <si>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</si>
  <si>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</si>
  <si>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</si>
  <si>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</si>
  <si>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 xml:space="preserve">Мероприятие 4. Капитальный ремонт муниципального учреждения "Центральная городская библиотека" 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</si>
  <si>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</si>
  <si>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</si>
  <si>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ПЛАН МЕРОПРИЯТИЙ 
по выполнению муниципальной программы
"Развитие культуры в городском округе Нижняя Салда до 2025 года"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</si>
  <si>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</si>
  <si>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</si>
  <si>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</si>
  <si>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</si>
  <si>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</si>
  <si>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</si>
  <si>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</si>
  <si>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</si>
  <si>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</si>
  <si>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</si>
  <si>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</si>
  <si>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</si>
  <si>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</si>
  <si>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</si>
  <si>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</si>
  <si>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</si>
  <si>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</si>
  <si>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</si>
  <si>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</si>
  <si>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</si>
  <si>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</si>
  <si>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</si>
  <si>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</si>
  <si>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Приложение № 2                                                                                                    к муниципальной программе "Развитие культуры в городском округе Нижняя Салда до 2025 года"</t>
  </si>
  <si>
    <t>Подпрограмма 4. "Обеспечение реализации муниципальной программы "Развитие культуры в городском округе Нижняя Салда до 2025 года"</t>
  </si>
  <si>
    <t>Мероприятие 7. Реализация проектов, направленных на сохранение и развитие народных художественных промыслов и ремесел</t>
  </si>
  <si>
    <t>Мероприятие 7.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</si>
  <si>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5.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</si>
  <si>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</si>
  <si>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Мероприятие 6. Субсидии социально- ориентированным некоммерческим организациям </t>
  </si>
  <si>
    <t>14,15,16,17,20</t>
  </si>
  <si>
    <t>Мероприятие 6. Техническое оснащение муниципальных музеев</t>
  </si>
  <si>
    <t>Мероприятие 5. Обеспечение деятельности  муниципальньго казенного учреждения "Централизованная бухгалтерия учреждений культуры" городского округа Нижняя Салда</t>
  </si>
  <si>
    <t>Мероприятие 2. Капитальный ремонт учреждений культуры</t>
  </si>
  <si>
    <t>Мероприятие 2. 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</si>
  <si>
    <t>областной  бюджет</t>
  </si>
  <si>
    <t>Мероприятие 8.Модернизация  библиотек  в части комплектования книжных фондов на условиях софинансирования из федерального бюджета</t>
  </si>
  <si>
    <t>Мероприятие 7. Оснащение материально-технической базы и ремонт оборудования учреждений культурно-досуговой сферы</t>
  </si>
  <si>
    <t>Приложение                                                                                 к постановлению   администрации                            городского округа  Нижняя Салда                                                 от 23.11.2023 № 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</si>
</sst>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sz val="15"/>
      <name val="Liberation Serif"/>
      <family val="1"/>
      <charset val="204"/>
    </font>
    <font>
      <sz val="15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5"/>
      <name val="Liberation Serif"/>
      <family val="1"/>
      <charset val="204"/>
    </font>
    <font>
      <b/>
      <i/>
      <sz val="15"/>
      <name val="Liberation Serif"/>
      <family val="1"/>
      <charset val="204"/>
    </font>
    <font>
      <i/>
      <sz val="15"/>
      <name val="Liberation Serif"/>
      <family val="1"/>
      <charset val="204"/>
    </font>
    <font>
      <b/>
      <sz val="1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8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justify"/>
    </xf>
    <xf numFmtId="49" fontId="14" fillId="0" borderId="0" xfId="0" applyNumberFormat="1" applyFont="1" applyFill="1" applyAlignment="1"/>
    <xf numFmtId="2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justify" wrapText="1"/>
    </xf>
    <xf numFmtId="0" fontId="16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49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 vertical="justify"/>
    </xf>
    <xf numFmtId="2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justify"/>
    </xf>
    <xf numFmtId="49" fontId="19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/>
    <xf numFmtId="4" fontId="20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 wrapText="1"/>
    </xf>
    <xf numFmtId="4" fontId="20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left" vertical="justify"/>
    </xf>
    <xf numFmtId="4" fontId="15" fillId="0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/>
    </xf>
    <xf numFmtId="4" fontId="19" fillId="2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/>
    <xf numFmtId="4" fontId="20" fillId="2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/>
    <xf numFmtId="4" fontId="15" fillId="0" borderId="1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4" fontId="15" fillId="3" borderId="6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left" vertical="justify"/>
    </xf>
    <xf numFmtId="4" fontId="15" fillId="2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9" fontId="19" fillId="0" borderId="1" xfId="6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center" vertical="justify"/>
    </xf>
    <xf numFmtId="49" fontId="19" fillId="0" borderId="5" xfId="0" applyNumberFormat="1" applyFont="1" applyFill="1" applyBorder="1" applyAlignment="1">
      <alignment wrapText="1"/>
    </xf>
    <xf numFmtId="166" fontId="15" fillId="0" borderId="6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/>
    <xf numFmtId="166" fontId="15" fillId="0" borderId="7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left" vertical="top" wrapText="1"/>
    </xf>
    <xf numFmtId="166" fontId="15" fillId="0" borderId="7" xfId="0" applyNumberFormat="1" applyFont="1" applyFill="1" applyBorder="1" applyAlignment="1">
      <alignment horizontal="center" vertical="justify"/>
    </xf>
    <xf numFmtId="49" fontId="19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19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7" fontId="15" fillId="0" borderId="1" xfId="0" applyNumberFormat="1" applyFont="1" applyFill="1" applyBorder="1" applyAlignment="1">
      <alignment horizontal="center"/>
    </xf>
    <xf numFmtId="49" fontId="19" fillId="0" borderId="1" xfId="6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wrapText="1"/>
    </xf>
    <xf numFmtId="49" fontId="15" fillId="0" borderId="1" xfId="6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 vertical="justify"/>
    </xf>
    <xf numFmtId="4" fontId="19" fillId="2" borderId="7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/>
    </xf>
    <xf numFmtId="4" fontId="20" fillId="2" borderId="7" xfId="0" applyNumberFormat="1" applyFont="1" applyFill="1" applyBorder="1" applyAlignment="1">
      <alignment horizontal="center"/>
    </xf>
    <xf numFmtId="4" fontId="20" fillId="3" borderId="7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left"/>
    </xf>
    <xf numFmtId="0" fontId="19" fillId="0" borderId="1" xfId="6" applyFont="1" applyFill="1" applyBorder="1" applyAlignment="1">
      <alignment wrapText="1"/>
    </xf>
    <xf numFmtId="0" fontId="19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" fontId="13" fillId="3" borderId="1" xfId="0" applyNumberFormat="1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vertical="justify"/>
    </xf>
    <xf numFmtId="0" fontId="15" fillId="0" borderId="0" xfId="0" applyFont="1" applyFill="1" applyAlignment="1">
      <alignment horizontal="left"/>
    </xf>
    <xf numFmtId="166" fontId="15" fillId="0" borderId="2" xfId="0" applyNumberFormat="1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left" vertical="top" wrapText="1"/>
    </xf>
    <xf numFmtId="2" fontId="19" fillId="0" borderId="1" xfId="7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 vertical="justify"/>
    </xf>
    <xf numFmtId="0" fontId="15" fillId="0" borderId="1" xfId="0" applyFont="1" applyFill="1" applyBorder="1" applyAlignment="1">
      <alignment horizontal="left" vertical="top" wrapText="1"/>
    </xf>
    <xf numFmtId="2" fontId="15" fillId="0" borderId="8" xfId="7" applyNumberFormat="1" applyFont="1" applyFill="1" applyBorder="1" applyAlignment="1">
      <alignment horizontal="center"/>
    </xf>
    <xf numFmtId="2" fontId="15" fillId="0" borderId="1" xfId="7" applyNumberFormat="1" applyFont="1" applyFill="1" applyBorder="1" applyAlignment="1">
      <alignment horizontal="center"/>
    </xf>
    <xf numFmtId="166" fontId="15" fillId="0" borderId="7" xfId="0" applyNumberFormat="1" applyFont="1" applyFill="1" applyBorder="1" applyAlignment="1">
      <alignment vertical="justify"/>
    </xf>
    <xf numFmtId="166" fontId="19" fillId="0" borderId="1" xfId="0" applyNumberFormat="1" applyFont="1" applyFill="1" applyBorder="1" applyAlignment="1">
      <alignment horizontal="left" vertical="justify"/>
    </xf>
    <xf numFmtId="166" fontId="14" fillId="0" borderId="0" xfId="0" applyNumberFormat="1" applyFont="1" applyFill="1" applyAlignment="1">
      <alignment horizontal="left" vertical="justify"/>
    </xf>
    <xf numFmtId="166" fontId="15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left" vertical="justify"/>
    </xf>
    <xf numFmtId="49" fontId="19" fillId="0" borderId="2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4" fontId="19" fillId="0" borderId="2" xfId="0" applyNumberFormat="1" applyFont="1" applyFill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19" fillId="0" borderId="4" xfId="0" applyNumberFormat="1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3"/>
  <sheetViews>
    <sheetView tabSelected="1" topLeftCell="A269" zoomScale="75" zoomScaleNormal="75" zoomScaleSheetLayoutView="80" workbookViewId="0">
      <pane ySplit="450" topLeftCell="A4" activePane="bottomLeft"/>
      <selection activeCell="E260" sqref="E260"/>
      <selection pane="bottomLeft" activeCell="H5" sqref="H5:J5"/>
    </sheetView>
  </sheetViews>
  <sheetFormatPr defaultColWidth="8.85546875" defaultRowHeight="15" x14ac:dyDescent="0.25"/>
  <cols>
    <col min="1" max="1" width="6.5703125" style="5" customWidth="1"/>
    <col min="2" max="2" width="52" style="2" customWidth="1"/>
    <col min="3" max="3" width="21.42578125" style="6" customWidth="1"/>
    <col min="4" max="4" width="20.28515625" style="1" customWidth="1"/>
    <col min="5" max="5" width="20.28515625" style="8" customWidth="1"/>
    <col min="6" max="6" width="20" style="1" customWidth="1"/>
    <col min="7" max="7" width="20.7109375" style="1" customWidth="1"/>
    <col min="8" max="8" width="20.28515625" style="1" customWidth="1"/>
    <col min="9" max="9" width="22.7109375" style="1" customWidth="1"/>
    <col min="10" max="10" width="21.7109375" style="4" customWidth="1"/>
    <col min="11" max="11" width="25.42578125" style="1" customWidth="1"/>
    <col min="12" max="16384" width="8.85546875" style="1"/>
  </cols>
  <sheetData>
    <row r="1" spans="1:11" ht="15" hidden="1" customHeight="1" x14ac:dyDescent="0.25"/>
    <row r="2" spans="1:11" hidden="1" x14ac:dyDescent="0.25"/>
    <row r="3" spans="1:11" hidden="1" x14ac:dyDescent="0.25"/>
    <row r="4" spans="1:11" ht="20.25" customHeight="1" x14ac:dyDescent="0.25">
      <c r="D4" s="136"/>
      <c r="E4" s="137"/>
      <c r="F4" s="137"/>
      <c r="G4" s="137"/>
      <c r="H4" s="137"/>
      <c r="I4" s="137"/>
      <c r="J4" s="137"/>
    </row>
    <row r="5" spans="1:11" ht="124.5" customHeight="1" x14ac:dyDescent="0.25">
      <c r="A5" s="9"/>
      <c r="B5" s="10"/>
      <c r="C5" s="11"/>
      <c r="D5" s="12"/>
      <c r="E5" s="13"/>
      <c r="F5" s="14"/>
      <c r="G5" s="14"/>
      <c r="H5" s="144" t="s">
        <v>67</v>
      </c>
      <c r="I5" s="145"/>
      <c r="J5" s="145"/>
    </row>
    <row r="6" spans="1:11" ht="61.5" customHeight="1" x14ac:dyDescent="0.25">
      <c r="A6" s="9"/>
      <c r="B6" s="10"/>
      <c r="C6" s="11"/>
      <c r="D6" s="15"/>
      <c r="E6" s="15"/>
      <c r="F6" s="15"/>
      <c r="G6" s="15"/>
      <c r="H6" s="146" t="s">
        <v>52</v>
      </c>
      <c r="I6" s="147"/>
      <c r="J6" s="147"/>
    </row>
    <row r="7" spans="1:11" ht="60" customHeight="1" x14ac:dyDescent="0.25">
      <c r="A7" s="131" t="s">
        <v>28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1" ht="18.75" x14ac:dyDescent="0.3">
      <c r="A8" s="16"/>
      <c r="B8" s="17"/>
      <c r="C8" s="18"/>
      <c r="D8" s="19"/>
      <c r="E8" s="19"/>
      <c r="F8" s="19"/>
      <c r="G8" s="19"/>
      <c r="H8" s="19"/>
      <c r="I8" s="19"/>
      <c r="J8" s="20"/>
    </row>
    <row r="9" spans="1:11" ht="18.75" x14ac:dyDescent="0.3">
      <c r="A9" s="16"/>
      <c r="B9" s="17"/>
      <c r="C9" s="18"/>
      <c r="D9" s="19"/>
      <c r="E9" s="19"/>
      <c r="F9" s="19"/>
      <c r="G9" s="19"/>
      <c r="H9" s="19"/>
      <c r="I9" s="19"/>
      <c r="J9" s="20"/>
    </row>
    <row r="10" spans="1:11" s="3" customFormat="1" ht="71.25" customHeight="1" x14ac:dyDescent="0.25">
      <c r="A10" s="133" t="s">
        <v>0</v>
      </c>
      <c r="B10" s="135" t="s">
        <v>1</v>
      </c>
      <c r="C10" s="141" t="s">
        <v>2</v>
      </c>
      <c r="D10" s="142"/>
      <c r="E10" s="142"/>
      <c r="F10" s="142"/>
      <c r="G10" s="142"/>
      <c r="H10" s="142"/>
      <c r="I10" s="143"/>
      <c r="J10" s="135" t="s">
        <v>3</v>
      </c>
    </row>
    <row r="11" spans="1:11" s="3" customFormat="1" ht="85.5" customHeight="1" x14ac:dyDescent="0.25">
      <c r="A11" s="134"/>
      <c r="B11" s="135"/>
      <c r="C11" s="21" t="s">
        <v>4</v>
      </c>
      <c r="D11" s="22">
        <v>2020</v>
      </c>
      <c r="E11" s="22">
        <v>2021</v>
      </c>
      <c r="F11" s="24">
        <v>2022</v>
      </c>
      <c r="G11" s="23">
        <v>2023</v>
      </c>
      <c r="H11" s="22">
        <v>2024</v>
      </c>
      <c r="I11" s="22">
        <v>2025</v>
      </c>
      <c r="J11" s="135"/>
    </row>
    <row r="12" spans="1:11" s="3" customFormat="1" ht="23.25" customHeight="1" x14ac:dyDescent="0.25">
      <c r="A12" s="25">
        <v>1</v>
      </c>
      <c r="B12" s="26" t="s">
        <v>5</v>
      </c>
      <c r="C12" s="27">
        <v>3</v>
      </c>
      <c r="D12" s="28">
        <v>4</v>
      </c>
      <c r="E12" s="28">
        <v>5</v>
      </c>
      <c r="F12" s="30">
        <v>6</v>
      </c>
      <c r="G12" s="29">
        <v>7</v>
      </c>
      <c r="H12" s="28">
        <v>8</v>
      </c>
      <c r="I12" s="28">
        <v>9</v>
      </c>
      <c r="J12" s="28">
        <v>10</v>
      </c>
    </row>
    <row r="13" spans="1:11" ht="37.5" x14ac:dyDescent="0.25">
      <c r="A13" s="31">
        <v>1</v>
      </c>
      <c r="B13" s="32" t="s">
        <v>6</v>
      </c>
      <c r="C13" s="33">
        <f>SUM(C14:C16)</f>
        <v>346910247.80000001</v>
      </c>
      <c r="D13" s="34">
        <f>D14+D15+D16</f>
        <v>48194600</v>
      </c>
      <c r="E13" s="34">
        <f>E14+E15+E16</f>
        <v>51366600</v>
      </c>
      <c r="F13" s="35">
        <f>F14+F15+F16</f>
        <v>60994662</v>
      </c>
      <c r="G13" s="126">
        <f>G16+G15+G14</f>
        <v>65845352.799999997</v>
      </c>
      <c r="H13" s="34">
        <f>H16+H15+H14</f>
        <v>60397103</v>
      </c>
      <c r="I13" s="34">
        <f>I16+I15+I14</f>
        <v>60111930</v>
      </c>
      <c r="J13" s="36"/>
    </row>
    <row r="14" spans="1:11" ht="18.75" x14ac:dyDescent="0.25">
      <c r="A14" s="31">
        <v>2</v>
      </c>
      <c r="B14" s="37" t="s">
        <v>7</v>
      </c>
      <c r="C14" s="38">
        <f>SUM(D14:I14)</f>
        <v>333015817.80000001</v>
      </c>
      <c r="D14" s="39">
        <f t="shared" ref="D14:I14" si="0">D19+D46+D70+D99</f>
        <v>46230000</v>
      </c>
      <c r="E14" s="39">
        <f t="shared" si="0"/>
        <v>47229600</v>
      </c>
      <c r="F14" s="40">
        <f t="shared" si="0"/>
        <v>58616595</v>
      </c>
      <c r="G14" s="127">
        <f>G19+G46+G70+G99</f>
        <v>63720589.799999997</v>
      </c>
      <c r="H14" s="39">
        <f t="shared" si="0"/>
        <v>58752103</v>
      </c>
      <c r="I14" s="39">
        <f t="shared" si="0"/>
        <v>58466930</v>
      </c>
      <c r="J14" s="41"/>
    </row>
    <row r="15" spans="1:11" ht="18.75" x14ac:dyDescent="0.25">
      <c r="A15" s="31">
        <v>3</v>
      </c>
      <c r="B15" s="37" t="s">
        <v>8</v>
      </c>
      <c r="C15" s="33">
        <f>SUM(D15:I15)</f>
        <v>3673430</v>
      </c>
      <c r="D15" s="42">
        <f>D21+D48+D72</f>
        <v>314600</v>
      </c>
      <c r="E15" s="42">
        <f>E21+E48+E72</f>
        <v>2492000</v>
      </c>
      <c r="F15" s="43">
        <f>F21+F48+F72+F100</f>
        <v>733067</v>
      </c>
      <c r="G15" s="125">
        <f>G21+G48+G72+G100</f>
        <v>133763</v>
      </c>
      <c r="H15" s="42">
        <f>H33+H60+H89+H25+H52+H76+H83</f>
        <v>0</v>
      </c>
      <c r="I15" s="42">
        <f>I33+I60+I89+I25+I52+I76+I83</f>
        <v>0</v>
      </c>
      <c r="J15" s="41"/>
      <c r="K15" s="124"/>
    </row>
    <row r="16" spans="1:11" ht="18.75" x14ac:dyDescent="0.25">
      <c r="A16" s="31">
        <v>4</v>
      </c>
      <c r="B16" s="37" t="s">
        <v>10</v>
      </c>
      <c r="C16" s="33">
        <f>SUM(D16:I16)</f>
        <v>10221000</v>
      </c>
      <c r="D16" s="42">
        <f t="shared" ref="D16:I16" si="1">D20+D47+D71</f>
        <v>1650000</v>
      </c>
      <c r="E16" s="42">
        <f t="shared" si="1"/>
        <v>1645000</v>
      </c>
      <c r="F16" s="43">
        <f t="shared" si="1"/>
        <v>1645000</v>
      </c>
      <c r="G16" s="125">
        <f>G20+G47+G71</f>
        <v>1991000</v>
      </c>
      <c r="H16" s="42">
        <f>H20+H47+H71</f>
        <v>1645000</v>
      </c>
      <c r="I16" s="42">
        <f t="shared" si="1"/>
        <v>1645000</v>
      </c>
      <c r="J16" s="41"/>
    </row>
    <row r="17" spans="1:11" ht="28.9" customHeight="1" x14ac:dyDescent="0.25">
      <c r="A17" s="31">
        <v>5</v>
      </c>
      <c r="B17" s="138" t="s">
        <v>9</v>
      </c>
      <c r="C17" s="139"/>
      <c r="D17" s="139"/>
      <c r="E17" s="139"/>
      <c r="F17" s="139"/>
      <c r="G17" s="139"/>
      <c r="H17" s="139"/>
      <c r="I17" s="139"/>
      <c r="J17" s="140"/>
    </row>
    <row r="18" spans="1:11" s="7" customFormat="1" ht="28.9" customHeight="1" x14ac:dyDescent="0.25">
      <c r="A18" s="31">
        <v>6</v>
      </c>
      <c r="B18" s="44" t="s">
        <v>15</v>
      </c>
      <c r="C18" s="33">
        <f>SUM(C19:C21)</f>
        <v>196379288</v>
      </c>
      <c r="D18" s="33">
        <f>D19+D20+D21</f>
        <v>27484111</v>
      </c>
      <c r="E18" s="33">
        <f>E21+E20+E19</f>
        <v>29817603</v>
      </c>
      <c r="F18" s="46">
        <f>F21+F20+F19</f>
        <v>33683570</v>
      </c>
      <c r="G18" s="45">
        <f>G21+G20+G19</f>
        <v>36859489</v>
      </c>
      <c r="H18" s="33">
        <f>H21+H20+H19</f>
        <v>34198001</v>
      </c>
      <c r="I18" s="33">
        <f>I21+I20+I19</f>
        <v>34336514</v>
      </c>
      <c r="J18" s="47"/>
    </row>
    <row r="19" spans="1:11" ht="18.75" x14ac:dyDescent="0.25">
      <c r="A19" s="31">
        <v>7</v>
      </c>
      <c r="B19" s="48" t="s">
        <v>7</v>
      </c>
      <c r="C19" s="38">
        <f>SUM(D19:I19)</f>
        <v>184803290</v>
      </c>
      <c r="D19" s="38">
        <f>D27+D23</f>
        <v>25788613</v>
      </c>
      <c r="E19" s="38">
        <f>E23+E27+E31+E36+E39</f>
        <v>26637103</v>
      </c>
      <c r="F19" s="50">
        <f>F23+F27+F31+F36+F39</f>
        <v>32083570</v>
      </c>
      <c r="G19" s="49">
        <f>G23+G27+G31+G36+G39+G42</f>
        <v>34959489</v>
      </c>
      <c r="H19" s="38">
        <f>H23+H27+H31+H36+H39</f>
        <v>32598001</v>
      </c>
      <c r="I19" s="38">
        <f>I23+I27+I31+I36+I39</f>
        <v>32736514</v>
      </c>
      <c r="J19" s="51"/>
    </row>
    <row r="20" spans="1:11" ht="18.75" x14ac:dyDescent="0.25">
      <c r="A20" s="31">
        <v>8</v>
      </c>
      <c r="B20" s="52" t="s">
        <v>10</v>
      </c>
      <c r="C20" s="53">
        <f>SUM(D20:I20)</f>
        <v>9905000</v>
      </c>
      <c r="D20" s="53">
        <f t="shared" ref="D20" si="2">D29+D24</f>
        <v>1605000</v>
      </c>
      <c r="E20" s="56">
        <f>E29+E24</f>
        <v>1600000</v>
      </c>
      <c r="F20" s="55">
        <f>F29+F24</f>
        <v>1600000</v>
      </c>
      <c r="G20" s="54">
        <f>G29+G24</f>
        <v>1900000</v>
      </c>
      <c r="H20" s="56">
        <f>H29+H24</f>
        <v>1600000</v>
      </c>
      <c r="I20" s="56">
        <f>I29+I24</f>
        <v>1600000</v>
      </c>
      <c r="J20" s="57"/>
    </row>
    <row r="21" spans="1:11" ht="18.75" x14ac:dyDescent="0.25">
      <c r="A21" s="31">
        <v>9</v>
      </c>
      <c r="B21" s="52" t="s">
        <v>8</v>
      </c>
      <c r="C21" s="53">
        <f>SUM(D21:I21)</f>
        <v>1670998</v>
      </c>
      <c r="D21" s="53">
        <f t="shared" ref="D21:I21" si="3">D25+D28+D34+D37+D32+D40</f>
        <v>90498</v>
      </c>
      <c r="E21" s="53">
        <f t="shared" si="3"/>
        <v>1580500</v>
      </c>
      <c r="F21" s="59">
        <f t="shared" si="3"/>
        <v>0</v>
      </c>
      <c r="G21" s="58">
        <f t="shared" si="3"/>
        <v>0</v>
      </c>
      <c r="H21" s="53">
        <f t="shared" si="3"/>
        <v>0</v>
      </c>
      <c r="I21" s="53">
        <f t="shared" si="3"/>
        <v>0</v>
      </c>
      <c r="J21" s="57"/>
    </row>
    <row r="22" spans="1:11" ht="81" customHeight="1" x14ac:dyDescent="0.25">
      <c r="A22" s="31">
        <v>10</v>
      </c>
      <c r="B22" s="60" t="s">
        <v>11</v>
      </c>
      <c r="C22" s="33">
        <f>SUM(C23:C25)</f>
        <v>195188790</v>
      </c>
      <c r="D22" s="33">
        <f t="shared" ref="D22:I22" si="4">D23+D24+D25</f>
        <v>27293613</v>
      </c>
      <c r="E22" s="33">
        <f t="shared" si="4"/>
        <v>29717603</v>
      </c>
      <c r="F22" s="33">
        <f t="shared" si="4"/>
        <v>33583570</v>
      </c>
      <c r="G22" s="45">
        <f t="shared" si="4"/>
        <v>36259489</v>
      </c>
      <c r="H22" s="33">
        <f t="shared" si="4"/>
        <v>34098001</v>
      </c>
      <c r="I22" s="33">
        <f t="shared" si="4"/>
        <v>34236514</v>
      </c>
      <c r="J22" s="51" t="s">
        <v>48</v>
      </c>
    </row>
    <row r="23" spans="1:11" ht="18.75" x14ac:dyDescent="0.25">
      <c r="A23" s="31">
        <v>11</v>
      </c>
      <c r="B23" s="37" t="s">
        <v>7</v>
      </c>
      <c r="C23" s="61">
        <f>SUM(D23:I23)</f>
        <v>184303290</v>
      </c>
      <c r="D23" s="61">
        <v>25788613</v>
      </c>
      <c r="E23" s="61">
        <v>26637103</v>
      </c>
      <c r="F23" s="62">
        <v>32083570</v>
      </c>
      <c r="G23" s="49">
        <v>34459489</v>
      </c>
      <c r="H23" s="38">
        <v>32598001</v>
      </c>
      <c r="I23" s="38">
        <v>32736514</v>
      </c>
      <c r="J23" s="51"/>
    </row>
    <row r="24" spans="1:11" ht="18.75" x14ac:dyDescent="0.25">
      <c r="A24" s="31">
        <v>12</v>
      </c>
      <c r="B24" s="52" t="s">
        <v>10</v>
      </c>
      <c r="C24" s="53">
        <f>SUM(D24:I24)</f>
        <v>9305000</v>
      </c>
      <c r="D24" s="53">
        <v>1505000</v>
      </c>
      <c r="E24" s="53">
        <v>1500000</v>
      </c>
      <c r="F24" s="59">
        <v>1500000</v>
      </c>
      <c r="G24" s="58">
        <v>1800000</v>
      </c>
      <c r="H24" s="53">
        <v>1500000</v>
      </c>
      <c r="I24" s="53">
        <v>1500000</v>
      </c>
      <c r="J24" s="63"/>
      <c r="K24" s="124"/>
    </row>
    <row r="25" spans="1:11" ht="18.75" x14ac:dyDescent="0.25">
      <c r="A25" s="31">
        <v>13</v>
      </c>
      <c r="B25" s="52" t="s">
        <v>8</v>
      </c>
      <c r="C25" s="53">
        <f>SUM(D25:I25)</f>
        <v>1580500</v>
      </c>
      <c r="D25" s="53">
        <v>0</v>
      </c>
      <c r="E25" s="56">
        <v>1580500</v>
      </c>
      <c r="F25" s="55">
        <v>0</v>
      </c>
      <c r="G25" s="54">
        <v>0</v>
      </c>
      <c r="H25" s="56">
        <v>0</v>
      </c>
      <c r="I25" s="56">
        <v>0</v>
      </c>
      <c r="J25" s="63"/>
    </row>
    <row r="26" spans="1:11" ht="41.25" customHeight="1" x14ac:dyDescent="0.25">
      <c r="A26" s="31">
        <v>14</v>
      </c>
      <c r="B26" s="64" t="s">
        <v>62</v>
      </c>
      <c r="C26" s="33">
        <f>SUM(D26:I26)</f>
        <v>600000</v>
      </c>
      <c r="D26" s="53">
        <f t="shared" ref="D26:I26" si="5">D29+D28+D27</f>
        <v>100000</v>
      </c>
      <c r="E26" s="53">
        <f t="shared" si="5"/>
        <v>100000</v>
      </c>
      <c r="F26" s="59">
        <f t="shared" si="5"/>
        <v>100000</v>
      </c>
      <c r="G26" s="58">
        <f t="shared" si="5"/>
        <v>100000</v>
      </c>
      <c r="H26" s="53">
        <f t="shared" si="5"/>
        <v>100000</v>
      </c>
      <c r="I26" s="53">
        <f t="shared" si="5"/>
        <v>100000</v>
      </c>
      <c r="J26" s="65">
        <v>45</v>
      </c>
    </row>
    <row r="27" spans="1:11" ht="18.75" x14ac:dyDescent="0.25">
      <c r="A27" s="31">
        <v>15</v>
      </c>
      <c r="B27" s="66" t="s">
        <v>7</v>
      </c>
      <c r="C27" s="53">
        <f t="shared" ref="C27:C37" si="6">SUM(D27:I27)</f>
        <v>0</v>
      </c>
      <c r="D27" s="53">
        <v>0</v>
      </c>
      <c r="E27" s="53">
        <v>0</v>
      </c>
      <c r="F27" s="59">
        <v>0</v>
      </c>
      <c r="G27" s="58">
        <v>0</v>
      </c>
      <c r="H27" s="53">
        <v>0</v>
      </c>
      <c r="I27" s="53">
        <v>0</v>
      </c>
      <c r="J27" s="67"/>
    </row>
    <row r="28" spans="1:11" ht="18.75" x14ac:dyDescent="0.25">
      <c r="A28" s="31">
        <v>16</v>
      </c>
      <c r="B28" s="52" t="s">
        <v>8</v>
      </c>
      <c r="C28" s="53">
        <f t="shared" si="6"/>
        <v>0</v>
      </c>
      <c r="D28" s="53">
        <v>0</v>
      </c>
      <c r="E28" s="53">
        <v>0</v>
      </c>
      <c r="F28" s="59">
        <v>0</v>
      </c>
      <c r="G28" s="58">
        <v>0</v>
      </c>
      <c r="H28" s="53">
        <v>0</v>
      </c>
      <c r="I28" s="53">
        <v>0</v>
      </c>
      <c r="J28" s="67"/>
    </row>
    <row r="29" spans="1:11" ht="18.75" x14ac:dyDescent="0.25">
      <c r="A29" s="31">
        <v>17</v>
      </c>
      <c r="B29" s="52" t="s">
        <v>10</v>
      </c>
      <c r="C29" s="53">
        <f t="shared" si="6"/>
        <v>600000</v>
      </c>
      <c r="D29" s="53">
        <v>100000</v>
      </c>
      <c r="E29" s="53">
        <v>100000</v>
      </c>
      <c r="F29" s="59">
        <v>100000</v>
      </c>
      <c r="G29" s="58">
        <v>100000</v>
      </c>
      <c r="H29" s="53">
        <v>100000</v>
      </c>
      <c r="I29" s="53">
        <v>100000</v>
      </c>
      <c r="J29" s="67"/>
    </row>
    <row r="30" spans="1:11" ht="89.25" customHeight="1" x14ac:dyDescent="0.25">
      <c r="A30" s="31">
        <v>18</v>
      </c>
      <c r="B30" s="68" t="s">
        <v>29</v>
      </c>
      <c r="C30" s="33">
        <f t="shared" si="6"/>
        <v>0</v>
      </c>
      <c r="D30" s="53">
        <v>0</v>
      </c>
      <c r="E30" s="53">
        <v>0</v>
      </c>
      <c r="F30" s="59">
        <v>0</v>
      </c>
      <c r="G30" s="58">
        <v>0</v>
      </c>
      <c r="H30" s="53">
        <v>0</v>
      </c>
      <c r="I30" s="53">
        <v>0</v>
      </c>
      <c r="J30" s="36">
        <v>40</v>
      </c>
    </row>
    <row r="31" spans="1:11" ht="18.75" x14ac:dyDescent="0.25">
      <c r="A31" s="31">
        <v>19</v>
      </c>
      <c r="B31" s="66" t="s">
        <v>7</v>
      </c>
      <c r="C31" s="53">
        <f t="shared" si="6"/>
        <v>0</v>
      </c>
      <c r="D31" s="53">
        <v>0</v>
      </c>
      <c r="E31" s="53">
        <v>0</v>
      </c>
      <c r="F31" s="59">
        <v>0</v>
      </c>
      <c r="G31" s="58">
        <v>0</v>
      </c>
      <c r="H31" s="53">
        <v>0</v>
      </c>
      <c r="I31" s="53">
        <v>0</v>
      </c>
      <c r="J31" s="69"/>
    </row>
    <row r="32" spans="1:11" ht="18.75" x14ac:dyDescent="0.25">
      <c r="A32" s="31">
        <v>20</v>
      </c>
      <c r="B32" s="52" t="s">
        <v>8</v>
      </c>
      <c r="C32" s="53">
        <f t="shared" si="6"/>
        <v>0</v>
      </c>
      <c r="D32" s="53">
        <v>0</v>
      </c>
      <c r="E32" s="53">
        <v>0</v>
      </c>
      <c r="F32" s="59">
        <v>0</v>
      </c>
      <c r="G32" s="58">
        <v>0</v>
      </c>
      <c r="H32" s="53">
        <v>0</v>
      </c>
      <c r="I32" s="53">
        <v>0</v>
      </c>
      <c r="J32" s="69"/>
    </row>
    <row r="33" spans="1:10" ht="99" customHeight="1" x14ac:dyDescent="0.25">
      <c r="A33" s="31">
        <v>21</v>
      </c>
      <c r="B33" s="70" t="s">
        <v>14</v>
      </c>
      <c r="C33" s="33">
        <f t="shared" si="6"/>
        <v>0</v>
      </c>
      <c r="D33" s="53">
        <v>0</v>
      </c>
      <c r="E33" s="53">
        <v>0</v>
      </c>
      <c r="F33" s="59">
        <v>0</v>
      </c>
      <c r="G33" s="58">
        <v>0</v>
      </c>
      <c r="H33" s="53">
        <v>0</v>
      </c>
      <c r="I33" s="53">
        <v>0</v>
      </c>
      <c r="J33" s="71" t="s">
        <v>45</v>
      </c>
    </row>
    <row r="34" spans="1:10" ht="25.5" customHeight="1" x14ac:dyDescent="0.25">
      <c r="A34" s="31">
        <v>22</v>
      </c>
      <c r="B34" s="72" t="s">
        <v>8</v>
      </c>
      <c r="C34" s="33">
        <f t="shared" si="6"/>
        <v>0</v>
      </c>
      <c r="D34" s="53">
        <v>0</v>
      </c>
      <c r="E34" s="53">
        <v>0</v>
      </c>
      <c r="F34" s="59">
        <v>0</v>
      </c>
      <c r="G34" s="58">
        <v>0</v>
      </c>
      <c r="H34" s="53">
        <v>0</v>
      </c>
      <c r="I34" s="53">
        <v>0</v>
      </c>
      <c r="J34" s="36"/>
    </row>
    <row r="35" spans="1:10" ht="199.5" customHeight="1" x14ac:dyDescent="0.25">
      <c r="A35" s="31">
        <v>23</v>
      </c>
      <c r="B35" s="73" t="s">
        <v>27</v>
      </c>
      <c r="C35" s="33">
        <f t="shared" si="6"/>
        <v>0</v>
      </c>
      <c r="D35" s="53">
        <v>0</v>
      </c>
      <c r="E35" s="53">
        <v>0</v>
      </c>
      <c r="F35" s="59">
        <v>0</v>
      </c>
      <c r="G35" s="58">
        <v>0</v>
      </c>
      <c r="H35" s="53">
        <v>0</v>
      </c>
      <c r="I35" s="53">
        <v>0</v>
      </c>
      <c r="J35" s="71" t="s">
        <v>33</v>
      </c>
    </row>
    <row r="36" spans="1:10" ht="25.5" customHeight="1" x14ac:dyDescent="0.25">
      <c r="A36" s="31">
        <v>24</v>
      </c>
      <c r="B36" s="72" t="s">
        <v>7</v>
      </c>
      <c r="C36" s="33">
        <f t="shared" si="6"/>
        <v>0</v>
      </c>
      <c r="D36" s="53">
        <v>0</v>
      </c>
      <c r="E36" s="53">
        <v>0</v>
      </c>
      <c r="F36" s="59">
        <v>0</v>
      </c>
      <c r="G36" s="58">
        <v>0</v>
      </c>
      <c r="H36" s="53">
        <v>0</v>
      </c>
      <c r="I36" s="53">
        <v>0</v>
      </c>
      <c r="J36" s="36"/>
    </row>
    <row r="37" spans="1:10" ht="25.5" customHeight="1" x14ac:dyDescent="0.25">
      <c r="A37" s="31">
        <v>25</v>
      </c>
      <c r="B37" s="72" t="s">
        <v>8</v>
      </c>
      <c r="C37" s="33">
        <f t="shared" si="6"/>
        <v>0</v>
      </c>
      <c r="D37" s="53">
        <v>0</v>
      </c>
      <c r="E37" s="53">
        <v>0</v>
      </c>
      <c r="F37" s="59">
        <v>0</v>
      </c>
      <c r="G37" s="58">
        <v>0</v>
      </c>
      <c r="H37" s="53">
        <v>0</v>
      </c>
      <c r="I37" s="53">
        <v>0</v>
      </c>
      <c r="J37" s="36"/>
    </row>
    <row r="38" spans="1:10" ht="129.75" customHeight="1" x14ac:dyDescent="0.25">
      <c r="A38" s="31">
        <v>26</v>
      </c>
      <c r="B38" s="74" t="s">
        <v>57</v>
      </c>
      <c r="C38" s="33">
        <f>SUM(D38:I38)</f>
        <v>90498</v>
      </c>
      <c r="D38" s="53">
        <f>D40+D39</f>
        <v>90498</v>
      </c>
      <c r="E38" s="53">
        <v>0</v>
      </c>
      <c r="F38" s="59">
        <v>0</v>
      </c>
      <c r="G38" s="58">
        <v>0</v>
      </c>
      <c r="H38" s="53">
        <v>0</v>
      </c>
      <c r="I38" s="53">
        <v>0</v>
      </c>
      <c r="J38" s="36">
        <v>36</v>
      </c>
    </row>
    <row r="39" spans="1:10" ht="25.5" customHeight="1" x14ac:dyDescent="0.25">
      <c r="A39" s="31">
        <v>27</v>
      </c>
      <c r="B39" s="72" t="s">
        <v>7</v>
      </c>
      <c r="C39" s="33">
        <f t="shared" ref="C39" si="7">SUM(D39:I39)</f>
        <v>0</v>
      </c>
      <c r="D39" s="53">
        <v>0</v>
      </c>
      <c r="E39" s="53">
        <v>0</v>
      </c>
      <c r="F39" s="59">
        <v>0</v>
      </c>
      <c r="G39" s="58">
        <v>0</v>
      </c>
      <c r="H39" s="53">
        <v>0</v>
      </c>
      <c r="I39" s="53">
        <v>0</v>
      </c>
      <c r="J39" s="36"/>
    </row>
    <row r="40" spans="1:10" ht="25.5" customHeight="1" x14ac:dyDescent="0.25">
      <c r="A40" s="31">
        <v>28</v>
      </c>
      <c r="B40" s="72" t="s">
        <v>8</v>
      </c>
      <c r="C40" s="33">
        <f t="shared" ref="C40" si="8">SUM(D40:I40)</f>
        <v>90498</v>
      </c>
      <c r="D40" s="53">
        <v>90498</v>
      </c>
      <c r="E40" s="53">
        <v>0</v>
      </c>
      <c r="F40" s="59">
        <v>0</v>
      </c>
      <c r="G40" s="58">
        <v>0</v>
      </c>
      <c r="H40" s="53">
        <v>0</v>
      </c>
      <c r="I40" s="53">
        <v>0</v>
      </c>
      <c r="J40" s="36"/>
    </row>
    <row r="41" spans="1:10" s="7" customFormat="1" ht="72" x14ac:dyDescent="0.25">
      <c r="A41" s="31">
        <v>29</v>
      </c>
      <c r="B41" s="74" t="s">
        <v>66</v>
      </c>
      <c r="C41" s="33">
        <f>SUM(D41:I41)</f>
        <v>500000</v>
      </c>
      <c r="D41" s="53">
        <f>D42+D43</f>
        <v>0</v>
      </c>
      <c r="E41" s="53">
        <f t="shared" ref="E41:I41" si="9">E42+E43</f>
        <v>0</v>
      </c>
      <c r="F41" s="59">
        <f t="shared" si="9"/>
        <v>0</v>
      </c>
      <c r="G41" s="58">
        <f t="shared" ref="G41" si="10">G42+G43+G44</f>
        <v>500000</v>
      </c>
      <c r="H41" s="53">
        <f t="shared" si="9"/>
        <v>0</v>
      </c>
      <c r="I41" s="53">
        <f t="shared" si="9"/>
        <v>0</v>
      </c>
      <c r="J41" s="36">
        <v>36</v>
      </c>
    </row>
    <row r="42" spans="1:10" s="7" customFormat="1" ht="18.75" x14ac:dyDescent="0.25">
      <c r="A42" s="31">
        <v>30</v>
      </c>
      <c r="B42" s="72" t="s">
        <v>7</v>
      </c>
      <c r="C42" s="33">
        <f t="shared" ref="C42:C43" si="11">SUM(D42:I42)</f>
        <v>500000</v>
      </c>
      <c r="D42" s="53">
        <v>0</v>
      </c>
      <c r="E42" s="53">
        <v>0</v>
      </c>
      <c r="F42" s="59">
        <v>0</v>
      </c>
      <c r="G42" s="58">
        <v>500000</v>
      </c>
      <c r="H42" s="53">
        <v>0</v>
      </c>
      <c r="I42" s="53">
        <v>0</v>
      </c>
      <c r="J42" s="36"/>
    </row>
    <row r="43" spans="1:10" s="7" customFormat="1" ht="18.75" x14ac:dyDescent="0.25">
      <c r="A43" s="31">
        <v>31</v>
      </c>
      <c r="B43" s="72" t="s">
        <v>8</v>
      </c>
      <c r="C43" s="33">
        <f t="shared" si="11"/>
        <v>0</v>
      </c>
      <c r="D43" s="53">
        <v>0</v>
      </c>
      <c r="E43" s="53">
        <v>0</v>
      </c>
      <c r="F43" s="59">
        <v>0</v>
      </c>
      <c r="G43" s="58">
        <v>0</v>
      </c>
      <c r="H43" s="53">
        <v>0</v>
      </c>
      <c r="I43" s="53">
        <v>0</v>
      </c>
      <c r="J43" s="36"/>
    </row>
    <row r="44" spans="1:10" s="7" customFormat="1" ht="18.75" x14ac:dyDescent="0.25">
      <c r="A44" s="31">
        <v>32</v>
      </c>
      <c r="B44" s="138" t="s">
        <v>18</v>
      </c>
      <c r="C44" s="139"/>
      <c r="D44" s="139"/>
      <c r="E44" s="139"/>
      <c r="F44" s="139"/>
      <c r="G44" s="139"/>
      <c r="H44" s="139"/>
      <c r="I44" s="139"/>
      <c r="J44" s="140"/>
    </row>
    <row r="45" spans="1:10" ht="21.75" customHeight="1" x14ac:dyDescent="0.25">
      <c r="A45" s="31">
        <v>33</v>
      </c>
      <c r="B45" s="75" t="s">
        <v>16</v>
      </c>
      <c r="C45" s="33">
        <f>SUM(D45:I45)</f>
        <v>42797761</v>
      </c>
      <c r="D45" s="33">
        <f>D48+D47+D46</f>
        <v>5572055</v>
      </c>
      <c r="E45" s="33">
        <f>E48+E47+E46</f>
        <v>6934203</v>
      </c>
      <c r="F45" s="46">
        <f>F48+F47+F46</f>
        <v>8283680</v>
      </c>
      <c r="G45" s="45">
        <f>G48+G47+G46</f>
        <v>8028446</v>
      </c>
      <c r="H45" s="33">
        <f>H48+H47+H46</f>
        <v>7080269</v>
      </c>
      <c r="I45" s="33">
        <f t="shared" ref="I45" si="12">I48+I47+I46</f>
        <v>6899108</v>
      </c>
      <c r="J45" s="76"/>
    </row>
    <row r="46" spans="1:10" ht="25.5" customHeight="1" x14ac:dyDescent="0.25">
      <c r="A46" s="31">
        <v>34</v>
      </c>
      <c r="B46" s="77" t="s">
        <v>7</v>
      </c>
      <c r="C46" s="61">
        <f>SUM(D46:I46)</f>
        <v>42401812</v>
      </c>
      <c r="D46" s="38">
        <f t="shared" ref="D46" si="13">D50+D58</f>
        <v>5521606</v>
      </c>
      <c r="E46" s="38">
        <f>E50+E58</f>
        <v>6678703</v>
      </c>
      <c r="F46" s="50">
        <f>F50+F54+F58+F63+F66</f>
        <v>8268680</v>
      </c>
      <c r="G46" s="49">
        <f>G50+G58</f>
        <v>7983446</v>
      </c>
      <c r="H46" s="38">
        <f>H50+H58</f>
        <v>7065269</v>
      </c>
      <c r="I46" s="38">
        <f>I50+I54+I58+I63+I66</f>
        <v>6884108</v>
      </c>
      <c r="J46" s="76"/>
    </row>
    <row r="47" spans="1:10" ht="18.75" x14ac:dyDescent="0.25">
      <c r="A47" s="31">
        <v>35</v>
      </c>
      <c r="B47" s="77" t="s">
        <v>10</v>
      </c>
      <c r="C47" s="53">
        <f>SUM(D47:I47)</f>
        <v>120000</v>
      </c>
      <c r="D47" s="53">
        <f t="shared" ref="D47:I47" si="14">D51+D55</f>
        <v>15000</v>
      </c>
      <c r="E47" s="53">
        <f t="shared" si="14"/>
        <v>15000</v>
      </c>
      <c r="F47" s="59">
        <f t="shared" si="14"/>
        <v>15000</v>
      </c>
      <c r="G47" s="58">
        <f t="shared" si="14"/>
        <v>45000</v>
      </c>
      <c r="H47" s="53">
        <f t="shared" si="14"/>
        <v>15000</v>
      </c>
      <c r="I47" s="53">
        <f t="shared" si="14"/>
        <v>15000</v>
      </c>
      <c r="J47" s="76"/>
    </row>
    <row r="48" spans="1:10" ht="23.25" customHeight="1" x14ac:dyDescent="0.25">
      <c r="A48" s="31">
        <v>36</v>
      </c>
      <c r="B48" s="77" t="s">
        <v>8</v>
      </c>
      <c r="C48" s="53">
        <f>SUM(D48:I48)</f>
        <v>275949</v>
      </c>
      <c r="D48" s="53">
        <f>D52+D56+D59+D61+D64+D66</f>
        <v>35449</v>
      </c>
      <c r="E48" s="53">
        <f>E52+E56+E59+E61+E64+E67</f>
        <v>240500</v>
      </c>
      <c r="F48" s="59">
        <f t="shared" ref="F48:H48" si="15">F52+F56+F59+F61+F64+F67</f>
        <v>0</v>
      </c>
      <c r="G48" s="58">
        <f t="shared" si="15"/>
        <v>0</v>
      </c>
      <c r="H48" s="53">
        <f t="shared" si="15"/>
        <v>0</v>
      </c>
      <c r="I48" s="53">
        <f>I52+I56+I59+I61+I64+I67</f>
        <v>0</v>
      </c>
      <c r="J48" s="76"/>
    </row>
    <row r="49" spans="1:10" ht="138.75" customHeight="1" x14ac:dyDescent="0.25">
      <c r="A49" s="31">
        <v>37</v>
      </c>
      <c r="B49" s="60" t="s">
        <v>50</v>
      </c>
      <c r="C49" s="33">
        <f>SUM(C50:C52)</f>
        <v>37519413.370000005</v>
      </c>
      <c r="D49" s="33">
        <f t="shared" ref="D49:I49" si="16">D50+D51+D52</f>
        <v>3578386</v>
      </c>
      <c r="E49" s="33">
        <f t="shared" si="16"/>
        <v>6047063</v>
      </c>
      <c r="F49" s="46">
        <f>F50+F51+F52</f>
        <v>6647157.3700000001</v>
      </c>
      <c r="G49" s="45">
        <f>G50+G51+G52</f>
        <v>7283430</v>
      </c>
      <c r="H49" s="33">
        <f t="shared" si="16"/>
        <v>7072269</v>
      </c>
      <c r="I49" s="33">
        <f t="shared" si="16"/>
        <v>6891108</v>
      </c>
      <c r="J49" s="71" t="s">
        <v>47</v>
      </c>
    </row>
    <row r="50" spans="1:10" ht="27" customHeight="1" x14ac:dyDescent="0.25">
      <c r="A50" s="31">
        <v>38</v>
      </c>
      <c r="B50" s="37" t="s">
        <v>7</v>
      </c>
      <c r="C50" s="78">
        <f>SUM(D50:I50)</f>
        <v>37206913.370000005</v>
      </c>
      <c r="D50" s="53">
        <v>3571386</v>
      </c>
      <c r="E50" s="53">
        <v>5799563</v>
      </c>
      <c r="F50" s="59">
        <v>6640157.3700000001</v>
      </c>
      <c r="G50" s="58">
        <v>7246430</v>
      </c>
      <c r="H50" s="53">
        <v>7065269</v>
      </c>
      <c r="I50" s="53">
        <v>6884108</v>
      </c>
      <c r="J50" s="41"/>
    </row>
    <row r="51" spans="1:10" ht="25.5" customHeight="1" x14ac:dyDescent="0.25">
      <c r="A51" s="31">
        <v>39</v>
      </c>
      <c r="B51" s="37" t="s">
        <v>10</v>
      </c>
      <c r="C51" s="78">
        <f>SUM(D51:I51)</f>
        <v>72000</v>
      </c>
      <c r="D51" s="53">
        <v>7000</v>
      </c>
      <c r="E51" s="53">
        <v>7000</v>
      </c>
      <c r="F51" s="59">
        <v>7000</v>
      </c>
      <c r="G51" s="58">
        <v>37000</v>
      </c>
      <c r="H51" s="53">
        <v>7000</v>
      </c>
      <c r="I51" s="53">
        <v>7000</v>
      </c>
      <c r="J51" s="41"/>
    </row>
    <row r="52" spans="1:10" ht="24.75" customHeight="1" x14ac:dyDescent="0.25">
      <c r="A52" s="31">
        <v>40</v>
      </c>
      <c r="B52" s="37" t="s">
        <v>8</v>
      </c>
      <c r="C52" s="53">
        <f>SUM(D52:I52)</f>
        <v>240500</v>
      </c>
      <c r="D52" s="53">
        <v>0</v>
      </c>
      <c r="E52" s="53">
        <v>240500</v>
      </c>
      <c r="F52" s="59">
        <v>0</v>
      </c>
      <c r="G52" s="58">
        <v>0</v>
      </c>
      <c r="H52" s="53">
        <v>0</v>
      </c>
      <c r="I52" s="53">
        <v>0</v>
      </c>
      <c r="J52" s="41"/>
    </row>
    <row r="53" spans="1:10" ht="147" customHeight="1" x14ac:dyDescent="0.25">
      <c r="A53" s="31">
        <v>41</v>
      </c>
      <c r="B53" s="79" t="s">
        <v>63</v>
      </c>
      <c r="C53" s="33">
        <f>SUM(D53:I53)</f>
        <v>198000</v>
      </c>
      <c r="D53" s="53">
        <f t="shared" ref="D53:I53" si="17">D54+D55+D56</f>
        <v>8000</v>
      </c>
      <c r="E53" s="53">
        <f t="shared" si="17"/>
        <v>8000</v>
      </c>
      <c r="F53" s="59">
        <f t="shared" si="17"/>
        <v>158000</v>
      </c>
      <c r="G53" s="58">
        <f t="shared" si="17"/>
        <v>8000</v>
      </c>
      <c r="H53" s="53">
        <f t="shared" si="17"/>
        <v>8000</v>
      </c>
      <c r="I53" s="53">
        <f t="shared" si="17"/>
        <v>8000</v>
      </c>
      <c r="J53" s="71" t="s">
        <v>46</v>
      </c>
    </row>
    <row r="54" spans="1:10" ht="29.25" customHeight="1" x14ac:dyDescent="0.25">
      <c r="A54" s="31">
        <v>42</v>
      </c>
      <c r="B54" s="37" t="s">
        <v>7</v>
      </c>
      <c r="C54" s="53">
        <f>SUM(D54:I54)</f>
        <v>150000</v>
      </c>
      <c r="D54" s="53">
        <v>0</v>
      </c>
      <c r="E54" s="53">
        <v>0</v>
      </c>
      <c r="F54" s="59">
        <v>150000</v>
      </c>
      <c r="G54" s="58">
        <v>0</v>
      </c>
      <c r="H54" s="53">
        <v>0</v>
      </c>
      <c r="I54" s="53">
        <v>0</v>
      </c>
      <c r="J54" s="36"/>
    </row>
    <row r="55" spans="1:10" ht="27" customHeight="1" x14ac:dyDescent="0.25">
      <c r="A55" s="31">
        <v>43</v>
      </c>
      <c r="B55" s="37" t="s">
        <v>10</v>
      </c>
      <c r="C55" s="53">
        <f>D55+E55+F55+G55+H55+I55</f>
        <v>48000</v>
      </c>
      <c r="D55" s="53">
        <v>8000</v>
      </c>
      <c r="E55" s="53">
        <v>8000</v>
      </c>
      <c r="F55" s="59">
        <v>8000</v>
      </c>
      <c r="G55" s="58">
        <v>8000</v>
      </c>
      <c r="H55" s="53">
        <v>8000</v>
      </c>
      <c r="I55" s="53">
        <v>8000</v>
      </c>
      <c r="J55" s="36"/>
    </row>
    <row r="56" spans="1:10" s="7" customFormat="1" ht="31.5" customHeight="1" x14ac:dyDescent="0.25">
      <c r="A56" s="31">
        <v>44</v>
      </c>
      <c r="B56" s="37" t="s">
        <v>8</v>
      </c>
      <c r="C56" s="53">
        <f>SUM(D56:I56)</f>
        <v>0</v>
      </c>
      <c r="D56" s="53">
        <v>0</v>
      </c>
      <c r="E56" s="53">
        <v>0</v>
      </c>
      <c r="F56" s="59">
        <v>0</v>
      </c>
      <c r="G56" s="58">
        <v>0</v>
      </c>
      <c r="H56" s="53">
        <v>0</v>
      </c>
      <c r="I56" s="53">
        <v>0</v>
      </c>
      <c r="J56" s="36"/>
    </row>
    <row r="57" spans="1:10" s="7" customFormat="1" ht="100.5" customHeight="1" x14ac:dyDescent="0.25">
      <c r="A57" s="31">
        <v>45</v>
      </c>
      <c r="B57" s="32" t="s">
        <v>49</v>
      </c>
      <c r="C57" s="33">
        <f>SUM(D57:I57)</f>
        <v>4858998.63</v>
      </c>
      <c r="D57" s="53">
        <f t="shared" ref="D57:I57" si="18">D59+D58</f>
        <v>1950220</v>
      </c>
      <c r="E57" s="53">
        <f>E59+E58</f>
        <v>879140</v>
      </c>
      <c r="F57" s="59">
        <f t="shared" si="18"/>
        <v>1292622.6299999999</v>
      </c>
      <c r="G57" s="58">
        <f t="shared" si="18"/>
        <v>737016</v>
      </c>
      <c r="H57" s="53">
        <f t="shared" si="18"/>
        <v>0</v>
      </c>
      <c r="I57" s="53">
        <f t="shared" si="18"/>
        <v>0</v>
      </c>
      <c r="J57" s="80">
        <v>45</v>
      </c>
    </row>
    <row r="58" spans="1:10" s="7" customFormat="1" ht="30" customHeight="1" x14ac:dyDescent="0.25">
      <c r="A58" s="31">
        <v>46</v>
      </c>
      <c r="B58" s="81" t="s">
        <v>7</v>
      </c>
      <c r="C58" s="53">
        <f>D58+E58+F58+G58+H58+I58</f>
        <v>4858998.63</v>
      </c>
      <c r="D58" s="53">
        <v>1950220</v>
      </c>
      <c r="E58" s="53">
        <v>879140</v>
      </c>
      <c r="F58" s="59">
        <v>1292622.6299999999</v>
      </c>
      <c r="G58" s="58">
        <v>737016</v>
      </c>
      <c r="H58" s="53">
        <v>0</v>
      </c>
      <c r="I58" s="53">
        <v>0</v>
      </c>
      <c r="J58" s="36"/>
    </row>
    <row r="59" spans="1:10" s="7" customFormat="1" ht="29.25" customHeight="1" x14ac:dyDescent="0.25">
      <c r="A59" s="31">
        <v>47</v>
      </c>
      <c r="B59" s="81" t="s">
        <v>8</v>
      </c>
      <c r="C59" s="53">
        <f>D59+E59+F59+G59+H59+I59</f>
        <v>0</v>
      </c>
      <c r="D59" s="53">
        <v>0</v>
      </c>
      <c r="E59" s="53">
        <v>0</v>
      </c>
      <c r="F59" s="59">
        <v>0</v>
      </c>
      <c r="G59" s="58">
        <v>0</v>
      </c>
      <c r="H59" s="53">
        <v>0</v>
      </c>
      <c r="I59" s="53">
        <v>0</v>
      </c>
      <c r="J59" s="36"/>
    </row>
    <row r="60" spans="1:10" s="7" customFormat="1" ht="143.25" customHeight="1" x14ac:dyDescent="0.25">
      <c r="A60" s="31">
        <v>48</v>
      </c>
      <c r="B60" s="60" t="s">
        <v>30</v>
      </c>
      <c r="C60" s="33">
        <f>SUM(D60:I60)</f>
        <v>0</v>
      </c>
      <c r="D60" s="53">
        <v>0</v>
      </c>
      <c r="E60" s="53">
        <f>E61</f>
        <v>0</v>
      </c>
      <c r="F60" s="59">
        <f>F61</f>
        <v>0</v>
      </c>
      <c r="G60" s="58">
        <v>0</v>
      </c>
      <c r="H60" s="53">
        <v>0</v>
      </c>
      <c r="I60" s="53">
        <v>0</v>
      </c>
      <c r="J60" s="36" t="s">
        <v>45</v>
      </c>
    </row>
    <row r="61" spans="1:10" ht="25.5" customHeight="1" x14ac:dyDescent="0.25">
      <c r="A61" s="31">
        <v>49</v>
      </c>
      <c r="B61" s="82" t="s">
        <v>8</v>
      </c>
      <c r="C61" s="33">
        <f t="shared" ref="C61:C67" si="19">SUM(D61:I61)</f>
        <v>0</v>
      </c>
      <c r="D61" s="53">
        <v>0</v>
      </c>
      <c r="E61" s="53">
        <v>0</v>
      </c>
      <c r="F61" s="59">
        <v>0</v>
      </c>
      <c r="G61" s="58">
        <v>0</v>
      </c>
      <c r="H61" s="53">
        <v>0</v>
      </c>
      <c r="I61" s="53">
        <v>0</v>
      </c>
      <c r="J61" s="41"/>
    </row>
    <row r="62" spans="1:10" ht="164.25" customHeight="1" x14ac:dyDescent="0.25">
      <c r="A62" s="31">
        <v>50</v>
      </c>
      <c r="B62" s="60" t="s">
        <v>56</v>
      </c>
      <c r="C62" s="33">
        <f>SUM(D62:I62)</f>
        <v>35449</v>
      </c>
      <c r="D62" s="53">
        <f>D64+D63</f>
        <v>35449</v>
      </c>
      <c r="E62" s="53">
        <f>E63+E64</f>
        <v>0</v>
      </c>
      <c r="F62" s="59">
        <f>F63+F64</f>
        <v>0</v>
      </c>
      <c r="G62" s="58">
        <v>0</v>
      </c>
      <c r="H62" s="53">
        <v>0</v>
      </c>
      <c r="I62" s="53">
        <v>0</v>
      </c>
      <c r="J62" s="83">
        <v>36</v>
      </c>
    </row>
    <row r="63" spans="1:10" ht="21.75" customHeight="1" x14ac:dyDescent="0.25">
      <c r="A63" s="31">
        <v>51</v>
      </c>
      <c r="B63" s="82" t="s">
        <v>7</v>
      </c>
      <c r="C63" s="33">
        <f t="shared" si="19"/>
        <v>0</v>
      </c>
      <c r="D63" s="53">
        <v>0</v>
      </c>
      <c r="E63" s="53">
        <v>0</v>
      </c>
      <c r="F63" s="59">
        <v>0</v>
      </c>
      <c r="G63" s="58">
        <v>0</v>
      </c>
      <c r="H63" s="53">
        <v>0</v>
      </c>
      <c r="I63" s="53">
        <v>0</v>
      </c>
      <c r="J63" s="83"/>
    </row>
    <row r="64" spans="1:10" ht="21.75" customHeight="1" x14ac:dyDescent="0.25">
      <c r="A64" s="31">
        <v>52</v>
      </c>
      <c r="B64" s="82" t="s">
        <v>8</v>
      </c>
      <c r="C64" s="33">
        <f t="shared" si="19"/>
        <v>35449</v>
      </c>
      <c r="D64" s="53">
        <v>35449</v>
      </c>
      <c r="E64" s="53">
        <v>0</v>
      </c>
      <c r="F64" s="59">
        <v>0</v>
      </c>
      <c r="G64" s="58">
        <v>0</v>
      </c>
      <c r="H64" s="53">
        <v>0</v>
      </c>
      <c r="I64" s="53">
        <v>0</v>
      </c>
      <c r="J64" s="83"/>
    </row>
    <row r="65" spans="1:10" ht="53.25" customHeight="1" x14ac:dyDescent="0.25">
      <c r="A65" s="31">
        <v>53</v>
      </c>
      <c r="B65" s="60" t="s">
        <v>60</v>
      </c>
      <c r="C65" s="33">
        <f>SUM(D65:I65)</f>
        <v>185900</v>
      </c>
      <c r="D65" s="53">
        <f>D67+D66</f>
        <v>0</v>
      </c>
      <c r="E65" s="53">
        <f>E66+E67</f>
        <v>0</v>
      </c>
      <c r="F65" s="59">
        <f>F66+F67</f>
        <v>185900</v>
      </c>
      <c r="G65" s="58">
        <v>0</v>
      </c>
      <c r="H65" s="53">
        <v>0</v>
      </c>
      <c r="I65" s="53">
        <v>0</v>
      </c>
      <c r="J65" s="83" t="s">
        <v>59</v>
      </c>
    </row>
    <row r="66" spans="1:10" ht="18.75" x14ac:dyDescent="0.25">
      <c r="A66" s="31">
        <v>54</v>
      </c>
      <c r="B66" s="82" t="s">
        <v>7</v>
      </c>
      <c r="C66" s="33">
        <f t="shared" si="19"/>
        <v>185900</v>
      </c>
      <c r="D66" s="53">
        <v>0</v>
      </c>
      <c r="E66" s="53">
        <v>0</v>
      </c>
      <c r="F66" s="59">
        <v>185900</v>
      </c>
      <c r="G66" s="58">
        <v>0</v>
      </c>
      <c r="H66" s="53">
        <v>0</v>
      </c>
      <c r="I66" s="53">
        <v>0</v>
      </c>
      <c r="J66" s="41"/>
    </row>
    <row r="67" spans="1:10" ht="18.75" x14ac:dyDescent="0.25">
      <c r="A67" s="31">
        <v>55</v>
      </c>
      <c r="B67" s="82" t="s">
        <v>8</v>
      </c>
      <c r="C67" s="33">
        <f t="shared" si="19"/>
        <v>0</v>
      </c>
      <c r="D67" s="53">
        <v>0</v>
      </c>
      <c r="E67" s="53">
        <v>0</v>
      </c>
      <c r="F67" s="59">
        <v>0</v>
      </c>
      <c r="G67" s="58">
        <v>0</v>
      </c>
      <c r="H67" s="53">
        <v>0</v>
      </c>
      <c r="I67" s="53">
        <v>0</v>
      </c>
      <c r="J67" s="41"/>
    </row>
    <row r="68" spans="1:10" ht="18.75" x14ac:dyDescent="0.25">
      <c r="A68" s="31">
        <v>56</v>
      </c>
      <c r="B68" s="138" t="s">
        <v>19</v>
      </c>
      <c r="C68" s="139"/>
      <c r="D68" s="139"/>
      <c r="E68" s="139"/>
      <c r="F68" s="139"/>
      <c r="G68" s="139"/>
      <c r="H68" s="139"/>
      <c r="I68" s="139"/>
      <c r="J68" s="140"/>
    </row>
    <row r="69" spans="1:10" ht="24.75" customHeight="1" x14ac:dyDescent="0.25">
      <c r="A69" s="31">
        <v>57</v>
      </c>
      <c r="B69" s="44" t="s">
        <v>17</v>
      </c>
      <c r="C69" s="38">
        <f>SUM(D69:I69)</f>
        <v>84547079</v>
      </c>
      <c r="D69" s="33">
        <f>D70+D71+D72</f>
        <v>10517514</v>
      </c>
      <c r="E69" s="86">
        <f>E72+E71+E70</f>
        <v>11206287</v>
      </c>
      <c r="F69" s="85">
        <f>F72+F71+F70</f>
        <v>14803604</v>
      </c>
      <c r="G69" s="84">
        <f>G72+G71+G70</f>
        <v>16664360</v>
      </c>
      <c r="H69" s="86">
        <f>H72+H71+H70</f>
        <v>15828477</v>
      </c>
      <c r="I69" s="86">
        <f>I72+I71+I70</f>
        <v>15526837</v>
      </c>
      <c r="J69" s="87"/>
    </row>
    <row r="70" spans="1:10" ht="39.75" customHeight="1" x14ac:dyDescent="0.25">
      <c r="A70" s="31">
        <v>58</v>
      </c>
      <c r="B70" s="88" t="s">
        <v>7</v>
      </c>
      <c r="C70" s="61">
        <f>SUM(D70:I70)</f>
        <v>82658826</v>
      </c>
      <c r="D70" s="38">
        <f>D74+D78+D81</f>
        <v>10298861</v>
      </c>
      <c r="E70" s="91">
        <f>E78+E74+E81</f>
        <v>10505287</v>
      </c>
      <c r="F70" s="90">
        <f>F78+F74+F81+F85+F92+F95</f>
        <v>14046904</v>
      </c>
      <c r="G70" s="89">
        <f>G74+G78+G85+G92+G95</f>
        <v>16512460</v>
      </c>
      <c r="H70" s="91">
        <f>H84+H78+H74+H82</f>
        <v>15798477</v>
      </c>
      <c r="I70" s="91">
        <f>I84+I78+I74+I82</f>
        <v>15496837</v>
      </c>
      <c r="J70" s="87"/>
    </row>
    <row r="71" spans="1:10" ht="21.75" customHeight="1" x14ac:dyDescent="0.25">
      <c r="A71" s="31">
        <v>59</v>
      </c>
      <c r="B71" s="92" t="s">
        <v>10</v>
      </c>
      <c r="C71" s="53">
        <f t="shared" ref="C71:C85" si="20">SUM(D71:I71)</f>
        <v>196000</v>
      </c>
      <c r="D71" s="53">
        <f>D75+D79</f>
        <v>30000</v>
      </c>
      <c r="E71" s="53">
        <f>E79+E75</f>
        <v>30000</v>
      </c>
      <c r="F71" s="59">
        <f>F79+F75</f>
        <v>30000</v>
      </c>
      <c r="G71" s="58">
        <f>G79+G75</f>
        <v>46000</v>
      </c>
      <c r="H71" s="53">
        <f>H75+H79</f>
        <v>30000</v>
      </c>
      <c r="I71" s="53">
        <f>I79+I75</f>
        <v>30000</v>
      </c>
      <c r="J71" s="87"/>
    </row>
    <row r="72" spans="1:10" ht="18.75" x14ac:dyDescent="0.25">
      <c r="A72" s="31">
        <v>60</v>
      </c>
      <c r="B72" s="92" t="s">
        <v>8</v>
      </c>
      <c r="C72" s="53">
        <f>SUM(D72:I72)</f>
        <v>1692253</v>
      </c>
      <c r="D72" s="53">
        <f>D76+D80+D83+D86+D88+D90+D93+D96</f>
        <v>188653</v>
      </c>
      <c r="E72" s="53">
        <f t="shared" ref="E72:I72" si="21">E76+E80+E83+E86+E88+E90+E93+E96</f>
        <v>671000</v>
      </c>
      <c r="F72" s="59">
        <f>F76+F80+F83+F86+F88+F90+F93+F96</f>
        <v>726700</v>
      </c>
      <c r="G72" s="58">
        <f t="shared" si="21"/>
        <v>105900</v>
      </c>
      <c r="H72" s="53">
        <f t="shared" si="21"/>
        <v>0</v>
      </c>
      <c r="I72" s="53">
        <f t="shared" si="21"/>
        <v>0</v>
      </c>
      <c r="J72" s="87"/>
    </row>
    <row r="73" spans="1:10" s="7" customFormat="1" ht="117.75" customHeight="1" x14ac:dyDescent="0.25">
      <c r="A73" s="31">
        <v>61</v>
      </c>
      <c r="B73" s="60" t="s">
        <v>20</v>
      </c>
      <c r="C73" s="33">
        <f>SUM(D73:I73)</f>
        <v>81426826</v>
      </c>
      <c r="D73" s="33">
        <f t="shared" ref="D73:I73" si="22">D74+D75+D76</f>
        <v>10103861</v>
      </c>
      <c r="E73" s="33">
        <f t="shared" si="22"/>
        <v>10894287</v>
      </c>
      <c r="F73" s="46">
        <f t="shared" si="22"/>
        <v>13591904</v>
      </c>
      <c r="G73" s="45">
        <f t="shared" si="22"/>
        <v>15531460</v>
      </c>
      <c r="H73" s="33">
        <f t="shared" si="22"/>
        <v>15803477</v>
      </c>
      <c r="I73" s="33">
        <f t="shared" si="22"/>
        <v>15501837</v>
      </c>
      <c r="J73" s="71" t="s">
        <v>44</v>
      </c>
    </row>
    <row r="74" spans="1:10" ht="39" customHeight="1" x14ac:dyDescent="0.25">
      <c r="A74" s="31">
        <v>62</v>
      </c>
      <c r="B74" s="37" t="s">
        <v>7</v>
      </c>
      <c r="C74" s="61">
        <f>SUM(D74:I74)</f>
        <v>80796826</v>
      </c>
      <c r="D74" s="61">
        <v>10098861</v>
      </c>
      <c r="E74" s="53">
        <f>10505287-E78</f>
        <v>10305287</v>
      </c>
      <c r="F74" s="59">
        <v>13586904</v>
      </c>
      <c r="G74" s="58">
        <v>15510460</v>
      </c>
      <c r="H74" s="53">
        <v>15798477</v>
      </c>
      <c r="I74" s="53">
        <v>15496837</v>
      </c>
      <c r="J74" s="41"/>
    </row>
    <row r="75" spans="1:10" ht="18.75" x14ac:dyDescent="0.25">
      <c r="A75" s="31">
        <v>63</v>
      </c>
      <c r="B75" s="37" t="s">
        <v>10</v>
      </c>
      <c r="C75" s="53">
        <f t="shared" si="20"/>
        <v>46000</v>
      </c>
      <c r="D75" s="53">
        <v>5000</v>
      </c>
      <c r="E75" s="53">
        <v>5000</v>
      </c>
      <c r="F75" s="59">
        <v>5000</v>
      </c>
      <c r="G75" s="58">
        <v>21000</v>
      </c>
      <c r="H75" s="53">
        <v>5000</v>
      </c>
      <c r="I75" s="53">
        <v>5000</v>
      </c>
      <c r="J75" s="41"/>
    </row>
    <row r="76" spans="1:10" ht="22.5" customHeight="1" x14ac:dyDescent="0.25">
      <c r="A76" s="31">
        <v>64</v>
      </c>
      <c r="B76" s="37" t="s">
        <v>8</v>
      </c>
      <c r="C76" s="53">
        <f t="shared" si="20"/>
        <v>584000</v>
      </c>
      <c r="D76" s="53">
        <v>0</v>
      </c>
      <c r="E76" s="53">
        <v>584000</v>
      </c>
      <c r="F76" s="59">
        <v>0</v>
      </c>
      <c r="G76" s="58">
        <v>0</v>
      </c>
      <c r="H76" s="53">
        <v>0</v>
      </c>
      <c r="I76" s="53">
        <v>0</v>
      </c>
      <c r="J76" s="41"/>
    </row>
    <row r="77" spans="1:10" ht="327" customHeight="1" x14ac:dyDescent="0.25">
      <c r="A77" s="31">
        <v>65</v>
      </c>
      <c r="B77" s="93" t="s">
        <v>51</v>
      </c>
      <c r="C77" s="33">
        <f>SUM(D77:I77)</f>
        <v>1999850</v>
      </c>
      <c r="D77" s="33">
        <f>D78+D79+D80</f>
        <v>336000</v>
      </c>
      <c r="E77" s="33">
        <f>E79+E78+E80</f>
        <v>312000</v>
      </c>
      <c r="F77" s="46">
        <f>F79+F78+F80</f>
        <v>1103325</v>
      </c>
      <c r="G77" s="45">
        <f>G79+G78</f>
        <v>198525</v>
      </c>
      <c r="H77" s="33">
        <f>H80+H79+H78</f>
        <v>25000</v>
      </c>
      <c r="I77" s="33">
        <f>I79+I78</f>
        <v>25000</v>
      </c>
      <c r="J77" s="36" t="s">
        <v>43</v>
      </c>
    </row>
    <row r="78" spans="1:10" ht="37.5" customHeight="1" x14ac:dyDescent="0.25">
      <c r="A78" s="31">
        <v>66</v>
      </c>
      <c r="B78" s="37" t="s">
        <v>7</v>
      </c>
      <c r="C78" s="53">
        <f t="shared" si="20"/>
        <v>1011850</v>
      </c>
      <c r="D78" s="53">
        <v>200000</v>
      </c>
      <c r="E78" s="53">
        <v>200000</v>
      </c>
      <c r="F78" s="59">
        <v>438325</v>
      </c>
      <c r="G78" s="58">
        <v>173525</v>
      </c>
      <c r="H78" s="53">
        <v>0</v>
      </c>
      <c r="I78" s="53">
        <v>0</v>
      </c>
      <c r="J78" s="41"/>
    </row>
    <row r="79" spans="1:10" ht="32.25" customHeight="1" x14ac:dyDescent="0.25">
      <c r="A79" s="31">
        <v>67</v>
      </c>
      <c r="B79" s="37" t="s">
        <v>10</v>
      </c>
      <c r="C79" s="53">
        <f t="shared" si="20"/>
        <v>150000</v>
      </c>
      <c r="D79" s="53">
        <v>25000</v>
      </c>
      <c r="E79" s="53">
        <v>25000</v>
      </c>
      <c r="F79" s="59">
        <v>25000</v>
      </c>
      <c r="G79" s="58">
        <v>25000</v>
      </c>
      <c r="H79" s="53">
        <v>25000</v>
      </c>
      <c r="I79" s="53">
        <v>25000</v>
      </c>
      <c r="J79" s="41"/>
    </row>
    <row r="80" spans="1:10" ht="24" customHeight="1" x14ac:dyDescent="0.25">
      <c r="A80" s="31">
        <v>68</v>
      </c>
      <c r="B80" s="82" t="s">
        <v>8</v>
      </c>
      <c r="C80" s="33">
        <f t="shared" si="20"/>
        <v>838000</v>
      </c>
      <c r="D80" s="53">
        <v>111000</v>
      </c>
      <c r="E80" s="53">
        <v>87000</v>
      </c>
      <c r="F80" s="59">
        <v>640000</v>
      </c>
      <c r="G80" s="58">
        <v>0</v>
      </c>
      <c r="H80" s="53">
        <v>0</v>
      </c>
      <c r="I80" s="53">
        <v>0</v>
      </c>
      <c r="J80" s="36"/>
    </row>
    <row r="81" spans="1:10" ht="66" customHeight="1" x14ac:dyDescent="0.25">
      <c r="A81" s="31">
        <v>69</v>
      </c>
      <c r="B81" s="94" t="s">
        <v>31</v>
      </c>
      <c r="C81" s="33">
        <f t="shared" si="20"/>
        <v>0</v>
      </c>
      <c r="D81" s="53">
        <f t="shared" ref="D81:F81" si="23">D82</f>
        <v>0</v>
      </c>
      <c r="E81" s="53">
        <f t="shared" si="23"/>
        <v>0</v>
      </c>
      <c r="F81" s="59">
        <f t="shared" si="23"/>
        <v>0</v>
      </c>
      <c r="G81" s="58">
        <v>0</v>
      </c>
      <c r="H81" s="53">
        <v>0</v>
      </c>
      <c r="I81" s="53">
        <v>0</v>
      </c>
      <c r="J81" s="53" t="s">
        <v>42</v>
      </c>
    </row>
    <row r="82" spans="1:10" ht="24" customHeight="1" x14ac:dyDescent="0.25">
      <c r="A82" s="31">
        <v>70</v>
      </c>
      <c r="B82" s="95" t="s">
        <v>7</v>
      </c>
      <c r="C82" s="53">
        <f t="shared" si="20"/>
        <v>0</v>
      </c>
      <c r="D82" s="53">
        <v>0</v>
      </c>
      <c r="E82" s="123">
        <v>0</v>
      </c>
      <c r="F82" s="96">
        <v>0</v>
      </c>
      <c r="G82" s="58">
        <v>0</v>
      </c>
      <c r="H82" s="53">
        <v>0</v>
      </c>
      <c r="I82" s="53">
        <v>0</v>
      </c>
      <c r="J82" s="97"/>
    </row>
    <row r="83" spans="1:10" ht="27.75" customHeight="1" x14ac:dyDescent="0.25">
      <c r="A83" s="31">
        <v>71</v>
      </c>
      <c r="B83" s="95" t="s">
        <v>8</v>
      </c>
      <c r="C83" s="53">
        <f t="shared" si="20"/>
        <v>0</v>
      </c>
      <c r="D83" s="53">
        <v>0</v>
      </c>
      <c r="E83" s="53">
        <v>0</v>
      </c>
      <c r="F83" s="59">
        <v>0</v>
      </c>
      <c r="G83" s="58">
        <v>0</v>
      </c>
      <c r="H83" s="53">
        <v>0</v>
      </c>
      <c r="I83" s="53">
        <v>0</v>
      </c>
      <c r="J83" s="97"/>
    </row>
    <row r="84" spans="1:10" ht="84.75" customHeight="1" x14ac:dyDescent="0.25">
      <c r="A84" s="31">
        <v>72</v>
      </c>
      <c r="B84" s="32" t="s">
        <v>25</v>
      </c>
      <c r="C84" s="33">
        <f t="shared" si="20"/>
        <v>802000</v>
      </c>
      <c r="D84" s="53">
        <f t="shared" ref="D84:I84" si="24">D85</f>
        <v>0</v>
      </c>
      <c r="E84" s="53">
        <f t="shared" si="24"/>
        <v>0</v>
      </c>
      <c r="F84" s="59">
        <f t="shared" si="24"/>
        <v>0</v>
      </c>
      <c r="G84" s="58">
        <f t="shared" si="24"/>
        <v>802000</v>
      </c>
      <c r="H84" s="53">
        <f t="shared" si="24"/>
        <v>0</v>
      </c>
      <c r="I84" s="53">
        <f t="shared" si="24"/>
        <v>0</v>
      </c>
      <c r="J84" s="36">
        <v>45</v>
      </c>
    </row>
    <row r="85" spans="1:10" ht="18.75" x14ac:dyDescent="0.25">
      <c r="A85" s="31">
        <v>73</v>
      </c>
      <c r="B85" s="81" t="s">
        <v>7</v>
      </c>
      <c r="C85" s="53">
        <f t="shared" si="20"/>
        <v>802000</v>
      </c>
      <c r="D85" s="53">
        <v>0</v>
      </c>
      <c r="E85" s="53">
        <v>0</v>
      </c>
      <c r="F85" s="59">
        <v>0</v>
      </c>
      <c r="G85" s="58">
        <v>802000</v>
      </c>
      <c r="H85" s="53">
        <v>0</v>
      </c>
      <c r="I85" s="53">
        <v>0</v>
      </c>
      <c r="J85" s="36"/>
    </row>
    <row r="86" spans="1:10" ht="34.5" customHeight="1" x14ac:dyDescent="0.25">
      <c r="A86" s="31">
        <v>74</v>
      </c>
      <c r="B86" s="81" t="s">
        <v>8</v>
      </c>
      <c r="C86" s="53">
        <v>0</v>
      </c>
      <c r="D86" s="53">
        <v>0</v>
      </c>
      <c r="E86" s="53">
        <v>0</v>
      </c>
      <c r="F86" s="59">
        <v>0</v>
      </c>
      <c r="G86" s="58">
        <v>0</v>
      </c>
      <c r="H86" s="53">
        <v>0</v>
      </c>
      <c r="I86" s="53">
        <v>0</v>
      </c>
      <c r="J86" s="36"/>
    </row>
    <row r="87" spans="1:10" ht="132" customHeight="1" x14ac:dyDescent="0.25">
      <c r="A87" s="31">
        <v>75</v>
      </c>
      <c r="B87" s="98" t="s">
        <v>21</v>
      </c>
      <c r="C87" s="33">
        <f>SUM(D87:I87)</f>
        <v>0</v>
      </c>
      <c r="D87" s="53">
        <v>0</v>
      </c>
      <c r="E87" s="53">
        <v>0</v>
      </c>
      <c r="F87" s="59">
        <v>0</v>
      </c>
      <c r="G87" s="58">
        <v>0</v>
      </c>
      <c r="H87" s="53">
        <v>0</v>
      </c>
      <c r="I87" s="53">
        <v>0</v>
      </c>
      <c r="J87" s="36">
        <v>25</v>
      </c>
    </row>
    <row r="88" spans="1:10" ht="38.25" customHeight="1" x14ac:dyDescent="0.25">
      <c r="A88" s="99">
        <v>76</v>
      </c>
      <c r="B88" s="100" t="s">
        <v>8</v>
      </c>
      <c r="C88" s="53">
        <f>SUM(D88:I88)</f>
        <v>0</v>
      </c>
      <c r="D88" s="53">
        <v>0</v>
      </c>
      <c r="E88" s="53">
        <v>0</v>
      </c>
      <c r="F88" s="59">
        <v>0</v>
      </c>
      <c r="G88" s="58">
        <v>0</v>
      </c>
      <c r="H88" s="53">
        <v>0</v>
      </c>
      <c r="I88" s="53">
        <v>0</v>
      </c>
      <c r="J88" s="101"/>
    </row>
    <row r="89" spans="1:10" ht="75" x14ac:dyDescent="0.25">
      <c r="A89" s="31">
        <v>77</v>
      </c>
      <c r="B89" s="102" t="s">
        <v>22</v>
      </c>
      <c r="C89" s="103">
        <f>C90</f>
        <v>0</v>
      </c>
      <c r="D89" s="53">
        <v>0</v>
      </c>
      <c r="E89" s="53">
        <f>E90</f>
        <v>0</v>
      </c>
      <c r="F89" s="59">
        <v>0</v>
      </c>
      <c r="G89" s="58">
        <v>0</v>
      </c>
      <c r="H89" s="53">
        <v>0</v>
      </c>
      <c r="I89" s="53">
        <v>0</v>
      </c>
      <c r="J89" s="104" t="s">
        <v>41</v>
      </c>
    </row>
    <row r="90" spans="1:10" ht="30.75" customHeight="1" x14ac:dyDescent="0.25">
      <c r="A90" s="31">
        <v>78</v>
      </c>
      <c r="B90" s="105" t="s">
        <v>8</v>
      </c>
      <c r="C90" s="106">
        <f t="shared" ref="C90:C96" si="25">SUM(D90:I90)</f>
        <v>0</v>
      </c>
      <c r="D90" s="53">
        <v>0</v>
      </c>
      <c r="E90" s="53">
        <v>0</v>
      </c>
      <c r="F90" s="59">
        <v>0</v>
      </c>
      <c r="G90" s="58">
        <v>0</v>
      </c>
      <c r="H90" s="53">
        <v>0</v>
      </c>
      <c r="I90" s="53">
        <v>0</v>
      </c>
      <c r="J90" s="97"/>
    </row>
    <row r="91" spans="1:10" ht="100.5" customHeight="1" x14ac:dyDescent="0.25">
      <c r="A91" s="31">
        <v>79</v>
      </c>
      <c r="B91" s="94" t="s">
        <v>55</v>
      </c>
      <c r="C91" s="107">
        <f t="shared" si="25"/>
        <v>77653</v>
      </c>
      <c r="D91" s="53">
        <f>D93</f>
        <v>77653</v>
      </c>
      <c r="E91" s="53">
        <v>0</v>
      </c>
      <c r="F91" s="59">
        <v>0</v>
      </c>
      <c r="G91" s="58">
        <v>0</v>
      </c>
      <c r="H91" s="53">
        <v>0</v>
      </c>
      <c r="I91" s="53">
        <v>0</v>
      </c>
      <c r="J91" s="108">
        <v>36</v>
      </c>
    </row>
    <row r="92" spans="1:10" ht="28.5" customHeight="1" x14ac:dyDescent="0.25">
      <c r="A92" s="31">
        <v>80</v>
      </c>
      <c r="B92" s="95" t="s">
        <v>7</v>
      </c>
      <c r="C92" s="107">
        <f t="shared" si="25"/>
        <v>0</v>
      </c>
      <c r="D92" s="53">
        <v>0</v>
      </c>
      <c r="E92" s="53">
        <v>0</v>
      </c>
      <c r="F92" s="59">
        <v>0</v>
      </c>
      <c r="G92" s="58">
        <v>0</v>
      </c>
      <c r="H92" s="53">
        <v>0</v>
      </c>
      <c r="I92" s="53">
        <v>0</v>
      </c>
      <c r="J92" s="97"/>
    </row>
    <row r="93" spans="1:10" ht="30.75" customHeight="1" x14ac:dyDescent="0.25">
      <c r="A93" s="31">
        <v>81</v>
      </c>
      <c r="B93" s="95" t="s">
        <v>8</v>
      </c>
      <c r="C93" s="107">
        <f t="shared" si="25"/>
        <v>77653</v>
      </c>
      <c r="D93" s="53">
        <v>77653</v>
      </c>
      <c r="E93" s="53">
        <v>0</v>
      </c>
      <c r="F93" s="59">
        <v>0</v>
      </c>
      <c r="G93" s="58">
        <v>0</v>
      </c>
      <c r="H93" s="53">
        <v>0</v>
      </c>
      <c r="I93" s="53">
        <v>0</v>
      </c>
      <c r="J93" s="97"/>
    </row>
    <row r="94" spans="1:10" ht="25.5" customHeight="1" x14ac:dyDescent="0.25">
      <c r="A94" s="31">
        <v>82</v>
      </c>
      <c r="B94" s="94" t="s">
        <v>65</v>
      </c>
      <c r="C94" s="107">
        <f t="shared" ref="C94" si="26">SUM(D94:I94)</f>
        <v>240750</v>
      </c>
      <c r="D94" s="53">
        <v>0</v>
      </c>
      <c r="E94" s="53">
        <v>0</v>
      </c>
      <c r="F94" s="59">
        <f>F95+F96</f>
        <v>108375</v>
      </c>
      <c r="G94" s="58">
        <f>G95+G96</f>
        <v>132375</v>
      </c>
      <c r="H94" s="53">
        <v>0</v>
      </c>
      <c r="I94" s="53">
        <v>0</v>
      </c>
      <c r="J94" s="97"/>
    </row>
    <row r="95" spans="1:10" ht="27" customHeight="1" x14ac:dyDescent="0.25">
      <c r="A95" s="31">
        <v>83</v>
      </c>
      <c r="B95" s="95" t="s">
        <v>7</v>
      </c>
      <c r="C95" s="107">
        <f t="shared" si="25"/>
        <v>48150</v>
      </c>
      <c r="D95" s="53">
        <v>0</v>
      </c>
      <c r="E95" s="53">
        <v>0</v>
      </c>
      <c r="F95" s="59">
        <v>21675</v>
      </c>
      <c r="G95" s="58">
        <v>26475</v>
      </c>
      <c r="H95" s="53">
        <v>0</v>
      </c>
      <c r="I95" s="53">
        <v>0</v>
      </c>
      <c r="J95" s="97"/>
    </row>
    <row r="96" spans="1:10" ht="17.25" customHeight="1" x14ac:dyDescent="0.25">
      <c r="A96" s="31">
        <v>84</v>
      </c>
      <c r="B96" s="95" t="s">
        <v>8</v>
      </c>
      <c r="C96" s="107">
        <f t="shared" si="25"/>
        <v>192600</v>
      </c>
      <c r="D96" s="53">
        <v>0</v>
      </c>
      <c r="E96" s="53">
        <v>0</v>
      </c>
      <c r="F96" s="59">
        <v>86700</v>
      </c>
      <c r="G96" s="58">
        <v>105900</v>
      </c>
      <c r="H96" s="53">
        <v>0</v>
      </c>
      <c r="I96" s="53">
        <v>0</v>
      </c>
      <c r="J96" s="97"/>
    </row>
    <row r="97" spans="1:10" ht="17.25" customHeight="1" x14ac:dyDescent="0.25">
      <c r="A97" s="31">
        <v>85</v>
      </c>
      <c r="B97" s="128" t="s">
        <v>53</v>
      </c>
      <c r="C97" s="129"/>
      <c r="D97" s="129"/>
      <c r="E97" s="129"/>
      <c r="F97" s="129"/>
      <c r="G97" s="129"/>
      <c r="H97" s="129"/>
      <c r="I97" s="129"/>
      <c r="J97" s="130"/>
    </row>
    <row r="98" spans="1:10" ht="36.75" customHeight="1" x14ac:dyDescent="0.25">
      <c r="A98" s="31">
        <v>86</v>
      </c>
      <c r="B98" s="32" t="s">
        <v>12</v>
      </c>
      <c r="C98" s="33">
        <f>SUM(D98:I98)</f>
        <v>23186119.800000001</v>
      </c>
      <c r="D98" s="33">
        <f t="shared" ref="D98:I98" si="27">D99</f>
        <v>4620920</v>
      </c>
      <c r="E98" s="33">
        <f>E99</f>
        <v>3408507</v>
      </c>
      <c r="F98" s="46">
        <f>F99+F100</f>
        <v>4223808</v>
      </c>
      <c r="G98" s="45">
        <f>G99+G100</f>
        <v>4293057.8</v>
      </c>
      <c r="H98" s="33">
        <f t="shared" si="27"/>
        <v>3290356</v>
      </c>
      <c r="I98" s="33">
        <f t="shared" si="27"/>
        <v>3349471</v>
      </c>
      <c r="J98" s="109"/>
    </row>
    <row r="99" spans="1:10" ht="29.25" customHeight="1" x14ac:dyDescent="0.25">
      <c r="A99" s="31">
        <v>87</v>
      </c>
      <c r="B99" s="48" t="s">
        <v>7</v>
      </c>
      <c r="C99" s="38">
        <f>I99+H99+G99+F99+E99+D99</f>
        <v>23151889.800000001</v>
      </c>
      <c r="D99" s="38">
        <f>D102+D105+D112+D115</f>
        <v>4620920</v>
      </c>
      <c r="E99" s="38">
        <f>E115+E112+E109+E107+E105+E102</f>
        <v>3408507</v>
      </c>
      <c r="F99" s="50">
        <f>F102+F105+F112+F115</f>
        <v>4217441</v>
      </c>
      <c r="G99" s="49">
        <f>G102+G105+G107+G109+G112+G115+G117</f>
        <v>4265194.8</v>
      </c>
      <c r="H99" s="38">
        <f>H102+H105+H107+H109+H112+H115+H117</f>
        <v>3290356</v>
      </c>
      <c r="I99" s="38">
        <f>I102+I105+I107+I112+I115+I117+I109</f>
        <v>3349471</v>
      </c>
      <c r="J99" s="110"/>
    </row>
    <row r="100" spans="1:10" ht="29.25" customHeight="1" x14ac:dyDescent="0.25">
      <c r="A100" s="31">
        <v>88</v>
      </c>
      <c r="B100" s="48" t="s">
        <v>8</v>
      </c>
      <c r="C100" s="38">
        <f>I100+H100+G100+F100+E100+D100</f>
        <v>34230</v>
      </c>
      <c r="D100" s="38">
        <f>D103+D106+D113+D116</f>
        <v>0</v>
      </c>
      <c r="E100" s="38">
        <v>0</v>
      </c>
      <c r="F100" s="50">
        <f>F103+F110+F113+F118</f>
        <v>6367</v>
      </c>
      <c r="G100" s="49">
        <f>G103+G113</f>
        <v>27863</v>
      </c>
      <c r="H100" s="38">
        <f>H103+H106+H108+H110+H113+H116+H118</f>
        <v>0</v>
      </c>
      <c r="I100" s="38">
        <f>I103+I106+I108+I113+I116+I118+I110</f>
        <v>0</v>
      </c>
      <c r="J100" s="110"/>
    </row>
    <row r="101" spans="1:10" ht="75" customHeight="1" x14ac:dyDescent="0.25">
      <c r="A101" s="31">
        <v>89</v>
      </c>
      <c r="B101" s="60" t="s">
        <v>23</v>
      </c>
      <c r="C101" s="33">
        <f>SUM(D101:I101)</f>
        <v>7449697.3600000003</v>
      </c>
      <c r="D101" s="53">
        <f t="shared" ref="D101:I101" si="28">D102</f>
        <v>1104073.3600000001</v>
      </c>
      <c r="E101" s="53">
        <f>E102</f>
        <v>1100191</v>
      </c>
      <c r="F101" s="59">
        <f>F102+F103</f>
        <v>1155717</v>
      </c>
      <c r="G101" s="58">
        <f>G102+G103</f>
        <v>1325044</v>
      </c>
      <c r="H101" s="53">
        <f t="shared" si="28"/>
        <v>1357065</v>
      </c>
      <c r="I101" s="53">
        <f t="shared" si="28"/>
        <v>1407607</v>
      </c>
      <c r="J101" s="111" t="s">
        <v>40</v>
      </c>
    </row>
    <row r="102" spans="1:10" ht="21.75" customHeight="1" x14ac:dyDescent="0.25">
      <c r="A102" s="31">
        <v>90</v>
      </c>
      <c r="B102" s="37" t="s">
        <v>13</v>
      </c>
      <c r="C102" s="53">
        <f>SUM(D102:I102)</f>
        <v>7429503.3600000003</v>
      </c>
      <c r="D102" s="53">
        <f>1104047+26.36</f>
        <v>1104073.3600000001</v>
      </c>
      <c r="E102" s="53">
        <v>1100191</v>
      </c>
      <c r="F102" s="59">
        <f>1154736-2693</f>
        <v>1152043</v>
      </c>
      <c r="G102" s="58">
        <v>1308524</v>
      </c>
      <c r="H102" s="53">
        <v>1357065</v>
      </c>
      <c r="I102" s="53">
        <v>1407607</v>
      </c>
      <c r="J102" s="51"/>
    </row>
    <row r="103" spans="1:10" ht="27.75" customHeight="1" x14ac:dyDescent="0.25">
      <c r="A103" s="31">
        <v>91</v>
      </c>
      <c r="B103" s="37" t="s">
        <v>64</v>
      </c>
      <c r="C103" s="53">
        <f t="shared" ref="C103" si="29">SUM(D103:I103)</f>
        <v>20194</v>
      </c>
      <c r="D103" s="53">
        <v>0</v>
      </c>
      <c r="E103" s="53">
        <v>0</v>
      </c>
      <c r="F103" s="59">
        <v>3674</v>
      </c>
      <c r="G103" s="58">
        <v>16520</v>
      </c>
      <c r="H103" s="53">
        <v>0</v>
      </c>
      <c r="I103" s="53">
        <v>0</v>
      </c>
      <c r="J103" s="51"/>
    </row>
    <row r="104" spans="1:10" ht="72.75" customHeight="1" x14ac:dyDescent="0.25">
      <c r="A104" s="31">
        <v>92</v>
      </c>
      <c r="B104" s="93" t="s">
        <v>24</v>
      </c>
      <c r="C104" s="33">
        <f t="shared" ref="C104:C108" si="30">SUM(D104:I104)</f>
        <v>9275992.4400000013</v>
      </c>
      <c r="D104" s="53">
        <f t="shared" ref="D104:I104" si="31">D105</f>
        <v>2513855.64</v>
      </c>
      <c r="E104" s="53">
        <f t="shared" si="31"/>
        <v>1099500</v>
      </c>
      <c r="F104" s="59">
        <f>F105</f>
        <v>2098571</v>
      </c>
      <c r="G104" s="58">
        <f>G105</f>
        <v>1896735.8</v>
      </c>
      <c r="H104" s="53">
        <f>H105</f>
        <v>844492</v>
      </c>
      <c r="I104" s="53">
        <f t="shared" si="31"/>
        <v>822838</v>
      </c>
      <c r="J104" s="36" t="s">
        <v>39</v>
      </c>
    </row>
    <row r="105" spans="1:10" ht="35.25" customHeight="1" x14ac:dyDescent="0.25">
      <c r="A105" s="31">
        <v>93</v>
      </c>
      <c r="B105" s="37" t="s">
        <v>7</v>
      </c>
      <c r="C105" s="53">
        <f t="shared" si="30"/>
        <v>9275992.4400000013</v>
      </c>
      <c r="D105" s="53">
        <f>1075882+1418000+20000-26.36</f>
        <v>2513855.64</v>
      </c>
      <c r="E105" s="53">
        <v>1099500</v>
      </c>
      <c r="F105" s="59">
        <f>862000+456571+300000+350000+130000</f>
        <v>2098571</v>
      </c>
      <c r="G105" s="58">
        <f>866146+541089.8-200000+689500</f>
        <v>1896735.8</v>
      </c>
      <c r="H105" s="53">
        <v>844492</v>
      </c>
      <c r="I105" s="53">
        <v>822838</v>
      </c>
      <c r="J105" s="41"/>
    </row>
    <row r="106" spans="1:10" ht="78.75" customHeight="1" x14ac:dyDescent="0.25">
      <c r="A106" s="31">
        <v>94</v>
      </c>
      <c r="B106" s="60" t="s">
        <v>26</v>
      </c>
      <c r="C106" s="33">
        <f t="shared" si="30"/>
        <v>185100</v>
      </c>
      <c r="D106" s="53">
        <v>0</v>
      </c>
      <c r="E106" s="53">
        <f t="shared" ref="E106:I106" si="32">E107</f>
        <v>185100</v>
      </c>
      <c r="F106" s="59">
        <f>F107</f>
        <v>0</v>
      </c>
      <c r="G106" s="58">
        <f t="shared" si="32"/>
        <v>0</v>
      </c>
      <c r="H106" s="53">
        <f t="shared" si="32"/>
        <v>0</v>
      </c>
      <c r="I106" s="53">
        <f t="shared" si="32"/>
        <v>0</v>
      </c>
      <c r="J106" s="36" t="s">
        <v>38</v>
      </c>
    </row>
    <row r="107" spans="1:10" ht="24.75" customHeight="1" x14ac:dyDescent="0.25">
      <c r="A107" s="31">
        <v>95</v>
      </c>
      <c r="B107" s="37" t="s">
        <v>7</v>
      </c>
      <c r="C107" s="53">
        <f t="shared" si="30"/>
        <v>185100</v>
      </c>
      <c r="D107" s="53">
        <v>0</v>
      </c>
      <c r="E107" s="53">
        <v>185100</v>
      </c>
      <c r="F107" s="59">
        <v>0</v>
      </c>
      <c r="G107" s="58">
        <v>0</v>
      </c>
      <c r="H107" s="53">
        <v>0</v>
      </c>
      <c r="I107" s="53">
        <v>0</v>
      </c>
      <c r="J107" s="51"/>
    </row>
    <row r="108" spans="1:10" ht="94.5" customHeight="1" x14ac:dyDescent="0.25">
      <c r="A108" s="99">
        <v>96</v>
      </c>
      <c r="B108" s="70" t="s">
        <v>32</v>
      </c>
      <c r="C108" s="53">
        <f t="shared" si="30"/>
        <v>0</v>
      </c>
      <c r="D108" s="53">
        <v>0</v>
      </c>
      <c r="E108" s="53">
        <v>0</v>
      </c>
      <c r="F108" s="59">
        <f>F109+F110</f>
        <v>0</v>
      </c>
      <c r="G108" s="58">
        <v>0</v>
      </c>
      <c r="H108" s="53">
        <v>0</v>
      </c>
      <c r="I108" s="53">
        <v>0</v>
      </c>
      <c r="J108" s="51" t="s">
        <v>37</v>
      </c>
    </row>
    <row r="109" spans="1:10" ht="18.75" x14ac:dyDescent="0.25">
      <c r="A109" s="112">
        <v>97</v>
      </c>
      <c r="B109" s="113" t="s">
        <v>7</v>
      </c>
      <c r="C109" s="114">
        <v>0</v>
      </c>
      <c r="D109" s="53">
        <v>0</v>
      </c>
      <c r="E109" s="53">
        <v>0</v>
      </c>
      <c r="F109" s="59">
        <v>0</v>
      </c>
      <c r="G109" s="58">
        <v>0</v>
      </c>
      <c r="H109" s="53">
        <v>0</v>
      </c>
      <c r="I109" s="53">
        <v>0</v>
      </c>
      <c r="J109" s="115"/>
    </row>
    <row r="110" spans="1:10" ht="18.75" x14ac:dyDescent="0.25">
      <c r="A110" s="31">
        <v>98</v>
      </c>
      <c r="B110" s="113" t="s">
        <v>8</v>
      </c>
      <c r="C110" s="114">
        <v>0</v>
      </c>
      <c r="D110" s="53">
        <v>0</v>
      </c>
      <c r="E110" s="53">
        <v>0</v>
      </c>
      <c r="F110" s="59">
        <v>0</v>
      </c>
      <c r="G110" s="58">
        <v>0</v>
      </c>
      <c r="H110" s="53">
        <v>0</v>
      </c>
      <c r="I110" s="53">
        <v>0</v>
      </c>
      <c r="J110" s="115"/>
    </row>
    <row r="111" spans="1:10" ht="112.5" x14ac:dyDescent="0.25">
      <c r="A111" s="99">
        <v>99</v>
      </c>
      <c r="B111" s="116" t="s">
        <v>61</v>
      </c>
      <c r="C111" s="33">
        <f>SUM(D111:I111)</f>
        <v>6255330</v>
      </c>
      <c r="D111" s="53">
        <f t="shared" ref="D111:I111" si="33">D112</f>
        <v>1002991</v>
      </c>
      <c r="E111" s="53">
        <f>E112</f>
        <v>1003716</v>
      </c>
      <c r="F111" s="59">
        <f>F112+F113</f>
        <v>969520</v>
      </c>
      <c r="G111" s="58">
        <f>G112+G113</f>
        <v>1071278</v>
      </c>
      <c r="H111" s="53">
        <f t="shared" si="33"/>
        <v>1088799</v>
      </c>
      <c r="I111" s="53">
        <f t="shared" si="33"/>
        <v>1119026</v>
      </c>
      <c r="J111" s="51" t="s">
        <v>36</v>
      </c>
    </row>
    <row r="112" spans="1:10" ht="18.75" x14ac:dyDescent="0.25">
      <c r="A112" s="99">
        <v>100</v>
      </c>
      <c r="B112" s="117" t="s">
        <v>7</v>
      </c>
      <c r="C112" s="53">
        <f>SUM(D112:I112)</f>
        <v>6241294</v>
      </c>
      <c r="D112" s="53">
        <v>1002991</v>
      </c>
      <c r="E112" s="53">
        <v>1003716</v>
      </c>
      <c r="F112" s="59">
        <f>964134+2693</f>
        <v>966827</v>
      </c>
      <c r="G112" s="58">
        <v>1059935</v>
      </c>
      <c r="H112" s="53">
        <v>1088799</v>
      </c>
      <c r="I112" s="53">
        <v>1119026</v>
      </c>
      <c r="J112" s="51"/>
    </row>
    <row r="113" spans="1:10" ht="18.75" x14ac:dyDescent="0.25">
      <c r="A113" s="99">
        <v>101</v>
      </c>
      <c r="B113" s="117" t="s">
        <v>8</v>
      </c>
      <c r="C113" s="53">
        <f>SUM(D113:I113)</f>
        <v>14036</v>
      </c>
      <c r="D113" s="53">
        <v>0</v>
      </c>
      <c r="E113" s="53">
        <v>0</v>
      </c>
      <c r="F113" s="59">
        <v>2693</v>
      </c>
      <c r="G113" s="58">
        <v>11343</v>
      </c>
      <c r="H113" s="53">
        <v>0</v>
      </c>
      <c r="I113" s="53">
        <v>0</v>
      </c>
      <c r="J113" s="51"/>
    </row>
    <row r="114" spans="1:10" ht="56.25" x14ac:dyDescent="0.25">
      <c r="A114" s="99">
        <v>102</v>
      </c>
      <c r="B114" s="102" t="s">
        <v>58</v>
      </c>
      <c r="C114" s="118">
        <f>SUM(D114:I114)</f>
        <v>20000</v>
      </c>
      <c r="D114" s="53">
        <v>0</v>
      </c>
      <c r="E114" s="53">
        <f>E115</f>
        <v>20000</v>
      </c>
      <c r="F114" s="59">
        <f>F115</f>
        <v>0</v>
      </c>
      <c r="G114" s="58">
        <f>G115</f>
        <v>0</v>
      </c>
      <c r="H114" s="53">
        <f>H115</f>
        <v>0</v>
      </c>
      <c r="I114" s="53">
        <f>I115</f>
        <v>0</v>
      </c>
      <c r="J114" s="51" t="s">
        <v>34</v>
      </c>
    </row>
    <row r="115" spans="1:10" ht="18.75" x14ac:dyDescent="0.25">
      <c r="A115" s="31">
        <v>103</v>
      </c>
      <c r="B115" s="113" t="s">
        <v>7</v>
      </c>
      <c r="C115" s="118">
        <f>SUM(D115:I115)</f>
        <v>20000</v>
      </c>
      <c r="D115" s="53">
        <v>0</v>
      </c>
      <c r="E115" s="53">
        <v>20000</v>
      </c>
      <c r="F115" s="59">
        <v>0</v>
      </c>
      <c r="G115" s="58">
        <v>0</v>
      </c>
      <c r="H115" s="53">
        <v>0</v>
      </c>
      <c r="I115" s="53">
        <v>0</v>
      </c>
      <c r="J115" s="51"/>
    </row>
    <row r="116" spans="1:10" ht="93.75" x14ac:dyDescent="0.25">
      <c r="A116" s="31">
        <v>104</v>
      </c>
      <c r="B116" s="119" t="s">
        <v>54</v>
      </c>
      <c r="C116" s="53">
        <v>0</v>
      </c>
      <c r="D116" s="53">
        <v>0</v>
      </c>
      <c r="E116" s="53">
        <v>0</v>
      </c>
      <c r="F116" s="59">
        <f>F117+F118</f>
        <v>0</v>
      </c>
      <c r="G116" s="58">
        <v>0</v>
      </c>
      <c r="H116" s="53">
        <v>0</v>
      </c>
      <c r="I116" s="120">
        <v>0</v>
      </c>
      <c r="J116" s="121" t="s">
        <v>35</v>
      </c>
    </row>
    <row r="117" spans="1:10" ht="18.75" x14ac:dyDescent="0.25">
      <c r="A117" s="112">
        <v>105</v>
      </c>
      <c r="B117" s="113" t="s">
        <v>7</v>
      </c>
      <c r="C117" s="53">
        <v>0</v>
      </c>
      <c r="D117" s="53">
        <v>0</v>
      </c>
      <c r="E117" s="53">
        <v>0</v>
      </c>
      <c r="F117" s="59">
        <v>0</v>
      </c>
      <c r="G117" s="58">
        <v>0</v>
      </c>
      <c r="H117" s="53">
        <v>0</v>
      </c>
      <c r="I117" s="120">
        <v>0</v>
      </c>
      <c r="J117" s="115"/>
    </row>
    <row r="118" spans="1:10" ht="18.75" x14ac:dyDescent="0.25">
      <c r="A118" s="31">
        <v>106</v>
      </c>
      <c r="B118" s="113" t="s">
        <v>8</v>
      </c>
      <c r="C118" s="53">
        <v>0</v>
      </c>
      <c r="D118" s="53">
        <v>0</v>
      </c>
      <c r="E118" s="53">
        <v>0</v>
      </c>
      <c r="F118" s="59">
        <v>0</v>
      </c>
      <c r="G118" s="58">
        <v>0</v>
      </c>
      <c r="H118" s="53">
        <v>0</v>
      </c>
      <c r="I118" s="120">
        <v>0</v>
      </c>
      <c r="J118" s="115"/>
    </row>
    <row r="119" spans="1:10" x14ac:dyDescent="0.25">
      <c r="A119" s="9"/>
      <c r="B119" s="10"/>
      <c r="C119" s="11"/>
      <c r="D119" s="15"/>
      <c r="E119" s="15"/>
      <c r="F119" s="15"/>
      <c r="G119" s="15"/>
      <c r="H119" s="15"/>
      <c r="I119" s="15"/>
      <c r="J119" s="110"/>
    </row>
    <row r="120" spans="1:10" x14ac:dyDescent="0.25">
      <c r="A120" s="9"/>
      <c r="B120" s="10"/>
      <c r="C120" s="11"/>
      <c r="D120" s="15"/>
      <c r="E120" s="15"/>
      <c r="F120" s="15"/>
      <c r="G120" s="15"/>
      <c r="H120" s="15"/>
      <c r="I120" s="15"/>
      <c r="J120" s="110"/>
    </row>
    <row r="121" spans="1:10" x14ac:dyDescent="0.25">
      <c r="A121" s="9"/>
      <c r="B121" s="10"/>
      <c r="C121" s="11"/>
      <c r="D121" s="15"/>
      <c r="E121" s="15"/>
      <c r="F121" s="15"/>
      <c r="G121" s="15"/>
      <c r="H121" s="15"/>
      <c r="I121" s="15"/>
      <c r="J121" s="110"/>
    </row>
    <row r="122" spans="1:10" x14ac:dyDescent="0.25">
      <c r="A122" s="9"/>
      <c r="B122" s="10"/>
      <c r="C122" s="11"/>
      <c r="D122" s="15"/>
      <c r="E122" s="15"/>
      <c r="F122" s="15"/>
      <c r="G122" s="15"/>
      <c r="H122" s="15"/>
      <c r="I122" s="15"/>
      <c r="J122" s="110"/>
    </row>
    <row r="123" spans="1:10" x14ac:dyDescent="0.25">
      <c r="A123" s="9"/>
      <c r="B123" s="10"/>
      <c r="C123" s="11"/>
      <c r="D123" s="15"/>
      <c r="E123" s="15"/>
      <c r="F123" s="15"/>
      <c r="G123" s="15"/>
      <c r="H123" s="15"/>
      <c r="I123" s="15"/>
      <c r="J123" s="110"/>
    </row>
    <row r="124" spans="1:10" x14ac:dyDescent="0.25">
      <c r="A124" s="9"/>
      <c r="B124" s="10"/>
      <c r="C124" s="11"/>
      <c r="D124" s="15"/>
      <c r="E124" s="122"/>
      <c r="F124" s="15"/>
      <c r="G124" s="15"/>
      <c r="H124" s="15"/>
      <c r="I124" s="15"/>
      <c r="J124" s="110"/>
    </row>
    <row r="125" spans="1:10" x14ac:dyDescent="0.25">
      <c r="A125" s="9"/>
      <c r="B125" s="10"/>
      <c r="C125" s="11"/>
      <c r="D125" s="15"/>
      <c r="E125" s="15"/>
      <c r="F125" s="15"/>
      <c r="G125" s="15"/>
      <c r="H125" s="15"/>
      <c r="I125" s="15"/>
      <c r="J125" s="110"/>
    </row>
    <row r="126" spans="1:10" x14ac:dyDescent="0.25">
      <c r="A126" s="9"/>
      <c r="B126" s="10"/>
      <c r="C126" s="11"/>
      <c r="D126" s="15"/>
      <c r="E126" s="15"/>
      <c r="F126" s="15"/>
      <c r="G126" s="15"/>
      <c r="H126" s="15"/>
      <c r="I126" s="15"/>
      <c r="J126" s="110"/>
    </row>
    <row r="127" spans="1:10" x14ac:dyDescent="0.25">
      <c r="A127" s="9"/>
      <c r="B127" s="10"/>
      <c r="C127" s="11"/>
      <c r="D127" s="15"/>
      <c r="E127" s="15"/>
      <c r="F127" s="15"/>
      <c r="G127" s="15"/>
      <c r="H127" s="15"/>
      <c r="I127" s="15"/>
      <c r="J127" s="110"/>
    </row>
    <row r="128" spans="1:10" x14ac:dyDescent="0.25">
      <c r="A128" s="9"/>
      <c r="B128" s="10"/>
      <c r="C128" s="11"/>
      <c r="D128" s="15"/>
      <c r="E128" s="15"/>
      <c r="F128" s="15"/>
      <c r="G128" s="15"/>
      <c r="H128" s="15"/>
      <c r="I128" s="15"/>
      <c r="J128" s="110"/>
    </row>
    <row r="129" spans="1:10" x14ac:dyDescent="0.25">
      <c r="A129" s="9"/>
      <c r="B129" s="10"/>
      <c r="C129" s="11"/>
      <c r="D129" s="15"/>
      <c r="E129" s="15"/>
      <c r="F129" s="15"/>
      <c r="G129" s="15"/>
      <c r="H129" s="15"/>
      <c r="I129" s="15"/>
      <c r="J129" s="110"/>
    </row>
    <row r="130" spans="1:10" x14ac:dyDescent="0.25">
      <c r="A130" s="9"/>
      <c r="B130" s="10"/>
      <c r="C130" s="11"/>
      <c r="D130" s="15"/>
      <c r="E130" s="15"/>
      <c r="F130" s="15"/>
      <c r="G130" s="15"/>
      <c r="H130" s="15"/>
      <c r="I130" s="15"/>
      <c r="J130" s="110"/>
    </row>
    <row r="131" spans="1:10" x14ac:dyDescent="0.25">
      <c r="A131" s="9"/>
      <c r="B131" s="10"/>
      <c r="C131" s="11"/>
      <c r="D131" s="15"/>
      <c r="E131" s="15"/>
      <c r="F131" s="15"/>
      <c r="G131" s="15"/>
      <c r="H131" s="15"/>
      <c r="I131" s="15"/>
      <c r="J131" s="110"/>
    </row>
    <row r="132" spans="1:10" x14ac:dyDescent="0.25">
      <c r="A132" s="9"/>
      <c r="B132" s="10"/>
      <c r="C132" s="11"/>
      <c r="D132" s="15"/>
      <c r="E132" s="15"/>
      <c r="F132" s="15"/>
      <c r="G132" s="15"/>
      <c r="H132" s="15"/>
      <c r="I132" s="15"/>
      <c r="J132" s="110"/>
    </row>
    <row r="133" spans="1:10" x14ac:dyDescent="0.25">
      <c r="A133" s="9"/>
      <c r="B133" s="10"/>
      <c r="C133" s="11"/>
      <c r="D133" s="15"/>
      <c r="E133" s="15"/>
      <c r="F133" s="15"/>
      <c r="G133" s="15"/>
      <c r="H133" s="15"/>
      <c r="I133" s="15"/>
      <c r="J133" s="110"/>
    </row>
    <row r="134" spans="1:10" x14ac:dyDescent="0.25">
      <c r="A134" s="9"/>
      <c r="B134" s="10"/>
      <c r="C134" s="11"/>
      <c r="D134" s="15"/>
      <c r="E134" s="15"/>
      <c r="F134" s="15"/>
      <c r="G134" s="15"/>
      <c r="H134" s="15"/>
      <c r="I134" s="15"/>
      <c r="J134" s="110"/>
    </row>
    <row r="135" spans="1:10" x14ac:dyDescent="0.25">
      <c r="A135" s="9"/>
      <c r="B135" s="10"/>
      <c r="C135" s="11"/>
      <c r="D135" s="15"/>
      <c r="E135" s="15"/>
      <c r="F135" s="15"/>
      <c r="G135" s="15"/>
      <c r="H135" s="15"/>
      <c r="I135" s="15"/>
      <c r="J135" s="110"/>
    </row>
    <row r="136" spans="1:10" x14ac:dyDescent="0.25">
      <c r="A136" s="9"/>
      <c r="B136" s="10"/>
      <c r="C136" s="11"/>
      <c r="D136" s="15"/>
      <c r="E136" s="15"/>
      <c r="F136" s="15"/>
      <c r="G136" s="15"/>
      <c r="H136" s="15"/>
      <c r="I136" s="15"/>
      <c r="J136" s="110"/>
    </row>
    <row r="137" spans="1:10" x14ac:dyDescent="0.25">
      <c r="A137" s="9"/>
      <c r="B137" s="10"/>
      <c r="C137" s="11"/>
      <c r="D137" s="15"/>
      <c r="E137" s="15"/>
      <c r="F137" s="15"/>
      <c r="G137" s="15"/>
      <c r="H137" s="15"/>
      <c r="I137" s="15"/>
      <c r="J137" s="110"/>
    </row>
    <row r="138" spans="1:10" x14ac:dyDescent="0.25">
      <c r="A138" s="9"/>
      <c r="B138" s="10"/>
      <c r="C138" s="11"/>
      <c r="D138" s="15"/>
      <c r="E138" s="15"/>
      <c r="F138" s="15"/>
      <c r="G138" s="15"/>
      <c r="H138" s="15"/>
      <c r="I138" s="15"/>
      <c r="J138" s="110"/>
    </row>
    <row r="139" spans="1:10" x14ac:dyDescent="0.25">
      <c r="A139" s="9"/>
      <c r="B139" s="10"/>
      <c r="C139" s="11"/>
      <c r="D139" s="15"/>
      <c r="E139" s="15"/>
      <c r="F139" s="15"/>
      <c r="G139" s="15"/>
      <c r="H139" s="15"/>
      <c r="I139" s="15"/>
      <c r="J139" s="110"/>
    </row>
    <row r="140" spans="1:10" x14ac:dyDescent="0.25">
      <c r="A140" s="9"/>
      <c r="B140" s="10"/>
      <c r="C140" s="11"/>
      <c r="D140" s="15"/>
      <c r="E140" s="15"/>
      <c r="F140" s="15"/>
      <c r="G140" s="15"/>
      <c r="H140" s="15"/>
      <c r="I140" s="15"/>
      <c r="J140" s="110"/>
    </row>
    <row r="141" spans="1:10" x14ac:dyDescent="0.25">
      <c r="A141" s="9"/>
      <c r="B141" s="10"/>
      <c r="C141" s="11"/>
      <c r="D141" s="15"/>
      <c r="E141" s="15"/>
      <c r="F141" s="15"/>
      <c r="G141" s="15"/>
      <c r="H141" s="15"/>
      <c r="I141" s="15"/>
      <c r="J141" s="110"/>
    </row>
    <row r="142" spans="1:10" x14ac:dyDescent="0.25">
      <c r="A142" s="9"/>
      <c r="B142" s="10"/>
      <c r="C142" s="11"/>
      <c r="D142" s="15"/>
      <c r="E142" s="15"/>
      <c r="F142" s="15"/>
      <c r="G142" s="15"/>
      <c r="H142" s="15"/>
      <c r="I142" s="15"/>
      <c r="J142" s="110"/>
    </row>
    <row r="143" spans="1:10" x14ac:dyDescent="0.25">
      <c r="A143" s="9"/>
      <c r="B143" s="10"/>
      <c r="C143" s="11"/>
      <c r="D143" s="15"/>
      <c r="E143" s="15"/>
      <c r="F143" s="15"/>
      <c r="G143" s="15"/>
      <c r="H143" s="15"/>
      <c r="I143" s="15"/>
      <c r="J143" s="110"/>
    </row>
    <row r="144" spans="1:10" x14ac:dyDescent="0.25">
      <c r="A144" s="9"/>
      <c r="B144" s="10"/>
      <c r="C144" s="11"/>
      <c r="D144" s="15"/>
      <c r="E144" s="15"/>
      <c r="F144" s="15"/>
      <c r="G144" s="15"/>
      <c r="H144" s="15"/>
      <c r="I144" s="15"/>
      <c r="J144" s="110"/>
    </row>
    <row r="145" spans="1:10" x14ac:dyDescent="0.25">
      <c r="A145" s="9"/>
      <c r="B145" s="10"/>
      <c r="C145" s="11"/>
      <c r="D145" s="15"/>
      <c r="E145" s="15"/>
      <c r="F145" s="15"/>
      <c r="G145" s="15"/>
      <c r="H145" s="15"/>
      <c r="I145" s="15"/>
      <c r="J145" s="110"/>
    </row>
    <row r="146" spans="1:10" x14ac:dyDescent="0.25">
      <c r="A146" s="9"/>
      <c r="B146" s="10"/>
      <c r="C146" s="11"/>
      <c r="D146" s="15"/>
      <c r="E146" s="15"/>
      <c r="F146" s="15"/>
      <c r="G146" s="15"/>
      <c r="H146" s="15"/>
      <c r="I146" s="15"/>
      <c r="J146" s="110"/>
    </row>
    <row r="147" spans="1:10" x14ac:dyDescent="0.25">
      <c r="A147" s="9"/>
      <c r="B147" s="10"/>
      <c r="C147" s="11"/>
      <c r="D147" s="15"/>
      <c r="E147" s="15"/>
      <c r="F147" s="15"/>
      <c r="G147" s="15"/>
      <c r="H147" s="15"/>
      <c r="I147" s="15"/>
      <c r="J147" s="110"/>
    </row>
    <row r="148" spans="1:10" x14ac:dyDescent="0.25">
      <c r="A148" s="9"/>
      <c r="B148" s="10"/>
      <c r="C148" s="11"/>
      <c r="D148" s="15"/>
      <c r="E148" s="15"/>
      <c r="F148" s="15"/>
      <c r="G148" s="15"/>
      <c r="H148" s="15"/>
      <c r="I148" s="15"/>
      <c r="J148" s="110"/>
    </row>
    <row r="149" spans="1:10" x14ac:dyDescent="0.25">
      <c r="A149" s="9"/>
      <c r="B149" s="10"/>
      <c r="C149" s="11"/>
      <c r="D149" s="15"/>
      <c r="E149" s="15"/>
      <c r="F149" s="15"/>
      <c r="G149" s="15"/>
      <c r="H149" s="15"/>
      <c r="I149" s="15"/>
      <c r="J149" s="110"/>
    </row>
    <row r="150" spans="1:10" x14ac:dyDescent="0.25">
      <c r="A150" s="9"/>
      <c r="B150" s="10"/>
      <c r="C150" s="11"/>
      <c r="D150" s="15"/>
      <c r="E150" s="15"/>
      <c r="F150" s="15"/>
      <c r="G150" s="15"/>
      <c r="H150" s="15"/>
      <c r="I150" s="15"/>
      <c r="J150" s="110"/>
    </row>
    <row r="151" spans="1:10" x14ac:dyDescent="0.25">
      <c r="A151" s="9"/>
      <c r="B151" s="10"/>
      <c r="C151" s="11"/>
      <c r="D151" s="15"/>
      <c r="E151" s="15"/>
      <c r="F151" s="15"/>
      <c r="G151" s="15"/>
      <c r="H151" s="15"/>
      <c r="I151" s="15"/>
      <c r="J151" s="110"/>
    </row>
    <row r="152" spans="1:10" x14ac:dyDescent="0.25">
      <c r="A152" s="9"/>
      <c r="B152" s="10"/>
      <c r="C152" s="11"/>
      <c r="D152" s="15"/>
      <c r="E152" s="15"/>
      <c r="F152" s="15"/>
      <c r="G152" s="15"/>
      <c r="H152" s="15"/>
      <c r="I152" s="15"/>
      <c r="J152" s="110"/>
    </row>
    <row r="153" spans="1:10" x14ac:dyDescent="0.25">
      <c r="A153" s="9"/>
      <c r="B153" s="10"/>
      <c r="C153" s="11"/>
      <c r="D153" s="15"/>
      <c r="E153" s="15"/>
      <c r="F153" s="15"/>
      <c r="G153" s="15"/>
      <c r="H153" s="15"/>
      <c r="I153" s="15"/>
      <c r="J153" s="110"/>
    </row>
    <row r="154" spans="1:10" x14ac:dyDescent="0.25">
      <c r="A154" s="9"/>
      <c r="B154" s="10"/>
      <c r="C154" s="11"/>
      <c r="D154" s="15"/>
      <c r="E154" s="15"/>
      <c r="F154" s="15"/>
      <c r="G154" s="15"/>
      <c r="H154" s="15"/>
      <c r="I154" s="15"/>
      <c r="J154" s="110"/>
    </row>
    <row r="155" spans="1:10" x14ac:dyDescent="0.25">
      <c r="A155" s="9"/>
      <c r="B155" s="10"/>
      <c r="C155" s="11"/>
      <c r="D155" s="15"/>
      <c r="E155" s="15"/>
      <c r="F155" s="15"/>
      <c r="G155" s="15"/>
      <c r="H155" s="15"/>
      <c r="I155" s="15"/>
      <c r="J155" s="110"/>
    </row>
    <row r="156" spans="1:10" x14ac:dyDescent="0.25">
      <c r="A156" s="9"/>
      <c r="B156" s="10"/>
      <c r="C156" s="11"/>
      <c r="D156" s="15"/>
      <c r="E156" s="15"/>
      <c r="F156" s="15"/>
      <c r="G156" s="15"/>
      <c r="H156" s="15"/>
      <c r="I156" s="15"/>
      <c r="J156" s="110"/>
    </row>
    <row r="157" spans="1:10" x14ac:dyDescent="0.25">
      <c r="A157" s="9"/>
      <c r="B157" s="10"/>
      <c r="C157" s="11"/>
      <c r="D157" s="15"/>
      <c r="E157" s="15"/>
      <c r="F157" s="15"/>
      <c r="G157" s="15"/>
      <c r="H157" s="15"/>
      <c r="I157" s="15"/>
      <c r="J157" s="110"/>
    </row>
    <row r="158" spans="1:10" x14ac:dyDescent="0.25">
      <c r="A158" s="9"/>
      <c r="B158" s="10"/>
      <c r="C158" s="11"/>
      <c r="D158" s="15"/>
      <c r="E158" s="15"/>
      <c r="F158" s="15"/>
      <c r="G158" s="15"/>
      <c r="H158" s="15"/>
      <c r="I158" s="15"/>
      <c r="J158" s="110"/>
    </row>
    <row r="159" spans="1:10" x14ac:dyDescent="0.25">
      <c r="A159" s="9"/>
      <c r="B159" s="10"/>
      <c r="C159" s="11"/>
      <c r="D159" s="15"/>
      <c r="E159" s="15"/>
      <c r="F159" s="15"/>
      <c r="G159" s="15"/>
      <c r="H159" s="15"/>
      <c r="I159" s="15"/>
      <c r="J159" s="110"/>
    </row>
    <row r="160" spans="1:10" x14ac:dyDescent="0.25">
      <c r="A160" s="9"/>
      <c r="B160" s="10"/>
      <c r="C160" s="11"/>
      <c r="D160" s="15"/>
      <c r="E160" s="15"/>
      <c r="F160" s="15"/>
      <c r="G160" s="15"/>
      <c r="H160" s="15"/>
      <c r="I160" s="15"/>
      <c r="J160" s="110"/>
    </row>
    <row r="161" spans="1:10" x14ac:dyDescent="0.25">
      <c r="A161" s="9"/>
      <c r="B161" s="10"/>
      <c r="C161" s="11"/>
      <c r="D161" s="15"/>
      <c r="E161" s="15"/>
      <c r="F161" s="15"/>
      <c r="G161" s="15"/>
      <c r="H161" s="15"/>
      <c r="I161" s="15"/>
      <c r="J161" s="110"/>
    </row>
    <row r="162" spans="1:10" x14ac:dyDescent="0.25">
      <c r="A162" s="9"/>
      <c r="B162" s="10"/>
      <c r="C162" s="11"/>
      <c r="D162" s="15"/>
      <c r="E162" s="15"/>
      <c r="F162" s="15"/>
      <c r="G162" s="15"/>
      <c r="H162" s="15"/>
      <c r="I162" s="15"/>
      <c r="J162" s="110"/>
    </row>
    <row r="163" spans="1:10" x14ac:dyDescent="0.25">
      <c r="A163" s="9"/>
      <c r="B163" s="10"/>
      <c r="C163" s="11"/>
      <c r="D163" s="15"/>
      <c r="E163" s="15"/>
      <c r="F163" s="15"/>
      <c r="G163" s="15"/>
      <c r="H163" s="15"/>
      <c r="I163" s="15"/>
      <c r="J163" s="110"/>
    </row>
    <row r="164" spans="1:10" x14ac:dyDescent="0.25">
      <c r="A164" s="9"/>
      <c r="B164" s="10"/>
      <c r="C164" s="11"/>
      <c r="D164" s="15"/>
      <c r="E164" s="15"/>
      <c r="F164" s="15"/>
      <c r="G164" s="15"/>
      <c r="H164" s="15"/>
      <c r="I164" s="15"/>
      <c r="J164" s="110"/>
    </row>
    <row r="165" spans="1:10" x14ac:dyDescent="0.25">
      <c r="A165" s="9"/>
      <c r="B165" s="10"/>
      <c r="C165" s="11"/>
      <c r="D165" s="15"/>
      <c r="E165" s="15"/>
      <c r="F165" s="15"/>
      <c r="G165" s="15"/>
      <c r="H165" s="15"/>
      <c r="I165" s="15"/>
      <c r="J165" s="110"/>
    </row>
    <row r="166" spans="1:10" x14ac:dyDescent="0.25">
      <c r="A166" s="9"/>
      <c r="B166" s="10"/>
      <c r="C166" s="11"/>
      <c r="D166" s="15"/>
      <c r="E166" s="15"/>
      <c r="F166" s="15"/>
      <c r="G166" s="15"/>
      <c r="H166" s="15"/>
      <c r="I166" s="15"/>
      <c r="J166" s="110"/>
    </row>
    <row r="167" spans="1:10" x14ac:dyDescent="0.25">
      <c r="A167" s="9"/>
      <c r="B167" s="10"/>
      <c r="C167" s="11"/>
      <c r="D167" s="15"/>
      <c r="E167" s="15"/>
      <c r="F167" s="15"/>
      <c r="G167" s="15"/>
      <c r="H167" s="15"/>
      <c r="I167" s="15"/>
      <c r="J167" s="110"/>
    </row>
    <row r="168" spans="1:10" x14ac:dyDescent="0.25">
      <c r="A168" s="9"/>
      <c r="B168" s="10"/>
      <c r="C168" s="11"/>
      <c r="D168" s="15"/>
      <c r="E168" s="15"/>
      <c r="F168" s="15"/>
      <c r="G168" s="15"/>
      <c r="H168" s="15"/>
      <c r="I168" s="15"/>
      <c r="J168" s="110"/>
    </row>
    <row r="169" spans="1:10" x14ac:dyDescent="0.25">
      <c r="A169" s="9"/>
      <c r="B169" s="10"/>
      <c r="C169" s="11"/>
      <c r="D169" s="15"/>
      <c r="E169" s="15"/>
      <c r="F169" s="15"/>
      <c r="G169" s="15"/>
      <c r="H169" s="15"/>
      <c r="I169" s="15"/>
      <c r="J169" s="110"/>
    </row>
    <row r="170" spans="1:10" x14ac:dyDescent="0.25">
      <c r="A170" s="9"/>
      <c r="B170" s="10"/>
      <c r="C170" s="11"/>
      <c r="D170" s="15"/>
      <c r="E170" s="15"/>
      <c r="F170" s="15"/>
      <c r="G170" s="15"/>
      <c r="H170" s="15"/>
      <c r="I170" s="15"/>
      <c r="J170" s="110"/>
    </row>
    <row r="171" spans="1:10" x14ac:dyDescent="0.25">
      <c r="A171" s="9"/>
      <c r="B171" s="10"/>
      <c r="C171" s="11"/>
      <c r="D171" s="15"/>
      <c r="E171" s="15"/>
      <c r="F171" s="15"/>
      <c r="G171" s="15"/>
      <c r="H171" s="15"/>
      <c r="I171" s="15"/>
      <c r="J171" s="110"/>
    </row>
    <row r="172" spans="1:10" x14ac:dyDescent="0.25">
      <c r="A172" s="9"/>
      <c r="B172" s="10"/>
      <c r="C172" s="11"/>
      <c r="D172" s="15"/>
      <c r="E172" s="15"/>
      <c r="F172" s="15"/>
      <c r="G172" s="15"/>
      <c r="H172" s="15"/>
      <c r="I172" s="15"/>
      <c r="J172" s="110"/>
    </row>
    <row r="173" spans="1:10" x14ac:dyDescent="0.25">
      <c r="A173" s="9"/>
      <c r="B173" s="10"/>
      <c r="C173" s="11"/>
      <c r="D173" s="15"/>
      <c r="E173" s="15"/>
      <c r="F173" s="15"/>
      <c r="G173" s="15"/>
      <c r="H173" s="15"/>
      <c r="I173" s="15"/>
      <c r="J173" s="110"/>
    </row>
    <row r="174" spans="1:10" x14ac:dyDescent="0.25">
      <c r="A174" s="9"/>
      <c r="B174" s="10"/>
      <c r="C174" s="11"/>
      <c r="D174" s="15"/>
      <c r="E174" s="15"/>
      <c r="F174" s="15"/>
      <c r="G174" s="15"/>
      <c r="H174" s="15"/>
      <c r="I174" s="15"/>
      <c r="J174" s="110"/>
    </row>
    <row r="175" spans="1:10" x14ac:dyDescent="0.25">
      <c r="A175" s="9"/>
      <c r="B175" s="10"/>
      <c r="C175" s="11"/>
      <c r="D175" s="15"/>
      <c r="E175" s="15"/>
      <c r="F175" s="15"/>
      <c r="G175" s="15"/>
      <c r="H175" s="15"/>
      <c r="I175" s="15"/>
      <c r="J175" s="110"/>
    </row>
    <row r="176" spans="1:10" x14ac:dyDescent="0.25">
      <c r="A176" s="9"/>
      <c r="B176" s="10"/>
      <c r="C176" s="11"/>
      <c r="D176" s="15"/>
      <c r="E176" s="15"/>
      <c r="F176" s="15"/>
      <c r="G176" s="15"/>
      <c r="H176" s="15"/>
      <c r="I176" s="15"/>
      <c r="J176" s="110"/>
    </row>
    <row r="177" spans="1:10" x14ac:dyDescent="0.25">
      <c r="A177" s="9"/>
      <c r="B177" s="10"/>
      <c r="C177" s="11"/>
      <c r="D177" s="15"/>
      <c r="E177" s="15"/>
      <c r="F177" s="15"/>
      <c r="G177" s="15"/>
      <c r="H177" s="15"/>
      <c r="I177" s="15"/>
      <c r="J177" s="110"/>
    </row>
    <row r="178" spans="1:10" x14ac:dyDescent="0.25">
      <c r="A178" s="9"/>
      <c r="B178" s="10"/>
      <c r="C178" s="11"/>
      <c r="D178" s="15"/>
      <c r="E178" s="15"/>
      <c r="F178" s="15"/>
      <c r="G178" s="15"/>
      <c r="H178" s="15"/>
      <c r="I178" s="15"/>
      <c r="J178" s="110"/>
    </row>
    <row r="179" spans="1:10" x14ac:dyDescent="0.25">
      <c r="A179" s="9"/>
      <c r="B179" s="10"/>
      <c r="C179" s="11"/>
      <c r="D179" s="15"/>
      <c r="E179" s="15"/>
      <c r="F179" s="15"/>
      <c r="G179" s="15"/>
      <c r="H179" s="15"/>
      <c r="I179" s="15"/>
      <c r="J179" s="110"/>
    </row>
    <row r="180" spans="1:10" x14ac:dyDescent="0.25">
      <c r="A180" s="9"/>
      <c r="B180" s="10"/>
      <c r="C180" s="11"/>
      <c r="D180" s="15"/>
      <c r="E180" s="15"/>
      <c r="F180" s="15"/>
      <c r="G180" s="15"/>
      <c r="H180" s="15"/>
      <c r="I180" s="15"/>
      <c r="J180" s="110"/>
    </row>
    <row r="181" spans="1:10" x14ac:dyDescent="0.25">
      <c r="A181" s="9"/>
      <c r="B181" s="10"/>
      <c r="C181" s="11"/>
      <c r="D181" s="15"/>
      <c r="E181" s="15"/>
      <c r="F181" s="15"/>
      <c r="G181" s="15"/>
      <c r="H181" s="15"/>
      <c r="I181" s="15"/>
      <c r="J181" s="110"/>
    </row>
    <row r="182" spans="1:10" x14ac:dyDescent="0.25">
      <c r="A182" s="9"/>
      <c r="B182" s="10"/>
      <c r="C182" s="11"/>
      <c r="D182" s="15"/>
      <c r="E182" s="15"/>
      <c r="F182" s="15"/>
      <c r="G182" s="15"/>
      <c r="H182" s="15"/>
      <c r="I182" s="15"/>
      <c r="J182" s="110"/>
    </row>
    <row r="183" spans="1:10" x14ac:dyDescent="0.25">
      <c r="A183" s="9"/>
      <c r="B183" s="10"/>
      <c r="C183" s="11"/>
      <c r="D183" s="15"/>
      <c r="E183" s="15"/>
      <c r="F183" s="15"/>
      <c r="G183" s="15"/>
      <c r="H183" s="15"/>
      <c r="I183" s="15"/>
      <c r="J183" s="110"/>
    </row>
    <row r="184" spans="1:10" x14ac:dyDescent="0.25">
      <c r="A184" s="9"/>
      <c r="B184" s="10"/>
      <c r="C184" s="11"/>
      <c r="D184" s="15"/>
      <c r="E184" s="15"/>
      <c r="F184" s="15"/>
      <c r="G184" s="15"/>
      <c r="H184" s="15"/>
      <c r="I184" s="15"/>
      <c r="J184" s="110"/>
    </row>
    <row r="185" spans="1:10" x14ac:dyDescent="0.25">
      <c r="A185" s="9"/>
      <c r="B185" s="10"/>
      <c r="C185" s="11"/>
      <c r="D185" s="15"/>
      <c r="E185" s="15"/>
      <c r="F185" s="15"/>
      <c r="G185" s="15"/>
      <c r="H185" s="15"/>
      <c r="I185" s="15"/>
      <c r="J185" s="110"/>
    </row>
    <row r="186" spans="1:10" x14ac:dyDescent="0.25">
      <c r="A186" s="9"/>
      <c r="B186" s="10"/>
      <c r="C186" s="11"/>
      <c r="D186" s="15"/>
      <c r="E186" s="15"/>
      <c r="F186" s="15"/>
      <c r="G186" s="15"/>
      <c r="H186" s="15"/>
      <c r="I186" s="15"/>
      <c r="J186" s="110"/>
    </row>
    <row r="187" spans="1:10" x14ac:dyDescent="0.25">
      <c r="A187" s="9"/>
      <c r="B187" s="10"/>
      <c r="C187" s="11"/>
      <c r="D187" s="15"/>
      <c r="E187" s="15"/>
      <c r="F187" s="15"/>
      <c r="G187" s="15"/>
      <c r="H187" s="15"/>
      <c r="I187" s="15"/>
      <c r="J187" s="110"/>
    </row>
    <row r="188" spans="1:10" x14ac:dyDescent="0.25">
      <c r="A188" s="9"/>
      <c r="B188" s="10"/>
      <c r="C188" s="11"/>
      <c r="D188" s="15"/>
      <c r="E188" s="15"/>
      <c r="F188" s="15"/>
      <c r="G188" s="15"/>
      <c r="H188" s="15"/>
      <c r="I188" s="15"/>
      <c r="J188" s="110"/>
    </row>
    <row r="189" spans="1:10" x14ac:dyDescent="0.25">
      <c r="A189" s="9"/>
      <c r="B189" s="10"/>
      <c r="C189" s="11"/>
      <c r="D189" s="15"/>
      <c r="E189" s="15"/>
      <c r="F189" s="15"/>
      <c r="G189" s="15"/>
      <c r="H189" s="15"/>
      <c r="I189" s="15"/>
      <c r="J189" s="110"/>
    </row>
    <row r="190" spans="1:10" x14ac:dyDescent="0.25">
      <c r="A190" s="9"/>
      <c r="B190" s="10"/>
      <c r="C190" s="11"/>
      <c r="D190" s="15"/>
      <c r="E190" s="15"/>
      <c r="F190" s="15"/>
      <c r="G190" s="15"/>
      <c r="H190" s="15"/>
      <c r="I190" s="15"/>
      <c r="J190" s="110"/>
    </row>
    <row r="191" spans="1:10" x14ac:dyDescent="0.25">
      <c r="A191" s="9"/>
      <c r="B191" s="10"/>
      <c r="C191" s="11"/>
      <c r="D191" s="15"/>
      <c r="E191" s="15"/>
      <c r="F191" s="15"/>
      <c r="G191" s="15"/>
      <c r="H191" s="15"/>
      <c r="I191" s="15"/>
      <c r="J191" s="110"/>
    </row>
    <row r="192" spans="1:10" x14ac:dyDescent="0.25">
      <c r="A192" s="9"/>
      <c r="B192" s="10"/>
      <c r="C192" s="11"/>
      <c r="D192" s="15"/>
      <c r="E192" s="15"/>
      <c r="F192" s="15"/>
      <c r="G192" s="15"/>
      <c r="H192" s="15"/>
      <c r="I192" s="15"/>
      <c r="J192" s="110"/>
    </row>
    <row r="193" spans="1:10" x14ac:dyDescent="0.25">
      <c r="A193" s="9"/>
      <c r="B193" s="10"/>
      <c r="C193" s="11"/>
      <c r="D193" s="15"/>
      <c r="E193" s="15"/>
      <c r="F193" s="15"/>
      <c r="G193" s="15"/>
      <c r="H193" s="15"/>
      <c r="I193" s="15"/>
      <c r="J193" s="110"/>
    </row>
    <row r="194" spans="1:10" x14ac:dyDescent="0.25">
      <c r="A194" s="9"/>
      <c r="B194" s="10"/>
      <c r="C194" s="11"/>
      <c r="D194" s="15"/>
      <c r="E194" s="15"/>
      <c r="F194" s="15"/>
      <c r="G194" s="15"/>
      <c r="H194" s="15"/>
      <c r="I194" s="15"/>
      <c r="J194" s="110"/>
    </row>
    <row r="195" spans="1:10" x14ac:dyDescent="0.25">
      <c r="A195" s="9"/>
      <c r="B195" s="10"/>
      <c r="C195" s="11"/>
      <c r="D195" s="15"/>
      <c r="E195" s="15"/>
      <c r="F195" s="15"/>
      <c r="G195" s="15"/>
      <c r="H195" s="15"/>
      <c r="I195" s="15"/>
      <c r="J195" s="110"/>
    </row>
    <row r="196" spans="1:10" x14ac:dyDescent="0.25">
      <c r="A196" s="9"/>
      <c r="B196" s="10"/>
      <c r="C196" s="11"/>
      <c r="D196" s="15"/>
      <c r="E196" s="15"/>
      <c r="F196" s="15"/>
      <c r="G196" s="15"/>
      <c r="H196" s="15"/>
      <c r="I196" s="15"/>
      <c r="J196" s="110"/>
    </row>
    <row r="197" spans="1:10" x14ac:dyDescent="0.25">
      <c r="A197" s="9"/>
      <c r="B197" s="10"/>
      <c r="C197" s="11"/>
      <c r="D197" s="15"/>
      <c r="E197" s="15"/>
      <c r="F197" s="15"/>
      <c r="G197" s="15"/>
      <c r="H197" s="15"/>
      <c r="I197" s="15"/>
      <c r="J197" s="110"/>
    </row>
    <row r="198" spans="1:10" x14ac:dyDescent="0.25">
      <c r="A198" s="9"/>
      <c r="B198" s="10"/>
      <c r="C198" s="11"/>
      <c r="D198" s="15"/>
      <c r="E198" s="15"/>
      <c r="F198" s="15"/>
      <c r="G198" s="15"/>
      <c r="H198" s="15"/>
      <c r="I198" s="15"/>
      <c r="J198" s="110"/>
    </row>
    <row r="199" spans="1:10" x14ac:dyDescent="0.25">
      <c r="A199" s="9"/>
      <c r="B199" s="10"/>
      <c r="C199" s="11"/>
      <c r="D199" s="15"/>
      <c r="E199" s="15"/>
      <c r="F199" s="15"/>
      <c r="G199" s="15"/>
      <c r="H199" s="15"/>
      <c r="I199" s="15"/>
      <c r="J199" s="110"/>
    </row>
    <row r="200" spans="1:10" x14ac:dyDescent="0.25">
      <c r="A200" s="9"/>
      <c r="B200" s="10"/>
      <c r="C200" s="11"/>
      <c r="D200" s="15"/>
      <c r="E200" s="15"/>
      <c r="F200" s="15"/>
      <c r="G200" s="15"/>
      <c r="H200" s="15"/>
      <c r="I200" s="15"/>
      <c r="J200" s="110"/>
    </row>
    <row r="201" spans="1:10" x14ac:dyDescent="0.25">
      <c r="A201" s="9"/>
      <c r="B201" s="10"/>
      <c r="C201" s="11"/>
      <c r="D201" s="15"/>
      <c r="E201" s="15"/>
      <c r="F201" s="15"/>
      <c r="G201" s="15"/>
      <c r="H201" s="15"/>
      <c r="I201" s="15"/>
      <c r="J201" s="110"/>
    </row>
    <row r="202" spans="1:10" x14ac:dyDescent="0.25">
      <c r="A202" s="9"/>
      <c r="B202" s="10"/>
      <c r="C202" s="11"/>
      <c r="D202" s="15"/>
      <c r="E202" s="15"/>
      <c r="F202" s="15"/>
      <c r="G202" s="15"/>
      <c r="H202" s="15"/>
      <c r="I202" s="15"/>
      <c r="J202" s="110"/>
    </row>
    <row r="203" spans="1:10" x14ac:dyDescent="0.25">
      <c r="A203" s="9"/>
      <c r="B203" s="10"/>
      <c r="C203" s="11"/>
      <c r="D203" s="15"/>
      <c r="E203" s="15"/>
      <c r="F203" s="15"/>
      <c r="G203" s="15"/>
      <c r="H203" s="15"/>
      <c r="I203" s="15"/>
      <c r="J203" s="110"/>
    </row>
    <row r="204" spans="1:10" x14ac:dyDescent="0.25">
      <c r="A204" s="9"/>
      <c r="B204" s="10"/>
      <c r="C204" s="11"/>
      <c r="D204" s="15"/>
      <c r="E204" s="15"/>
      <c r="F204" s="15"/>
      <c r="G204" s="15"/>
      <c r="H204" s="15"/>
      <c r="I204" s="15"/>
      <c r="J204" s="110"/>
    </row>
    <row r="205" spans="1:10" x14ac:dyDescent="0.25">
      <c r="A205" s="9"/>
      <c r="B205" s="10"/>
      <c r="C205" s="11"/>
      <c r="D205" s="15"/>
      <c r="E205" s="15"/>
      <c r="F205" s="15"/>
      <c r="G205" s="15"/>
      <c r="H205" s="15"/>
      <c r="I205" s="15"/>
      <c r="J205" s="110"/>
    </row>
    <row r="206" spans="1:10" x14ac:dyDescent="0.25">
      <c r="A206" s="9"/>
      <c r="B206" s="10"/>
      <c r="C206" s="11"/>
      <c r="D206" s="15"/>
      <c r="E206" s="15"/>
      <c r="F206" s="15"/>
      <c r="G206" s="15"/>
      <c r="H206" s="15"/>
      <c r="I206" s="15"/>
      <c r="J206" s="110"/>
    </row>
    <row r="207" spans="1:10" x14ac:dyDescent="0.25">
      <c r="A207" s="9"/>
      <c r="B207" s="10"/>
      <c r="C207" s="11"/>
      <c r="D207" s="15"/>
      <c r="E207" s="15"/>
      <c r="F207" s="15"/>
      <c r="G207" s="15"/>
      <c r="H207" s="15"/>
      <c r="I207" s="15"/>
      <c r="J207" s="110"/>
    </row>
    <row r="208" spans="1:10" x14ac:dyDescent="0.25">
      <c r="A208" s="9"/>
      <c r="B208" s="10"/>
      <c r="C208" s="11"/>
      <c r="D208" s="15"/>
      <c r="E208" s="15"/>
      <c r="F208" s="15"/>
      <c r="G208" s="15"/>
      <c r="H208" s="15"/>
      <c r="I208" s="15"/>
      <c r="J208" s="110"/>
    </row>
    <row r="209" spans="1:10" x14ac:dyDescent="0.25">
      <c r="A209" s="9"/>
      <c r="B209" s="10"/>
      <c r="C209" s="11"/>
      <c r="D209" s="15"/>
      <c r="E209" s="15"/>
      <c r="F209" s="15"/>
      <c r="G209" s="15"/>
      <c r="H209" s="15"/>
      <c r="I209" s="15"/>
      <c r="J209" s="110"/>
    </row>
    <row r="210" spans="1:10" x14ac:dyDescent="0.25">
      <c r="A210" s="9"/>
      <c r="B210" s="10"/>
      <c r="C210" s="11"/>
      <c r="D210" s="15"/>
      <c r="E210" s="15"/>
      <c r="F210" s="15"/>
      <c r="G210" s="15"/>
      <c r="H210" s="15"/>
      <c r="I210" s="15"/>
      <c r="J210" s="110"/>
    </row>
    <row r="211" spans="1:10" x14ac:dyDescent="0.25">
      <c r="A211" s="9"/>
      <c r="B211" s="10"/>
      <c r="C211" s="11"/>
      <c r="D211" s="15"/>
      <c r="E211" s="15"/>
      <c r="F211" s="15"/>
      <c r="G211" s="15"/>
      <c r="H211" s="15"/>
      <c r="I211" s="15"/>
      <c r="J211" s="110"/>
    </row>
    <row r="212" spans="1:10" x14ac:dyDescent="0.25">
      <c r="A212" s="9"/>
      <c r="B212" s="10"/>
      <c r="C212" s="11"/>
      <c r="D212" s="15"/>
      <c r="E212" s="15"/>
      <c r="F212" s="15"/>
      <c r="G212" s="15"/>
      <c r="H212" s="15"/>
      <c r="I212" s="15"/>
      <c r="J212" s="110"/>
    </row>
    <row r="213" spans="1:10" x14ac:dyDescent="0.25">
      <c r="A213" s="9"/>
      <c r="B213" s="10"/>
      <c r="C213" s="11"/>
      <c r="D213" s="15"/>
      <c r="E213" s="15"/>
      <c r="F213" s="15"/>
      <c r="G213" s="15"/>
      <c r="H213" s="15"/>
      <c r="I213" s="15"/>
      <c r="J213" s="110"/>
    </row>
    <row r="214" spans="1:10" x14ac:dyDescent="0.25">
      <c r="A214" s="9"/>
      <c r="B214" s="10"/>
      <c r="C214" s="11"/>
      <c r="D214" s="15"/>
      <c r="E214" s="15"/>
      <c r="F214" s="15"/>
      <c r="G214" s="15"/>
      <c r="H214" s="15"/>
      <c r="I214" s="15"/>
      <c r="J214" s="110"/>
    </row>
    <row r="215" spans="1:10" x14ac:dyDescent="0.25">
      <c r="A215" s="9"/>
      <c r="B215" s="10"/>
      <c r="C215" s="11"/>
      <c r="D215" s="15"/>
      <c r="E215" s="15"/>
      <c r="F215" s="15"/>
      <c r="G215" s="15"/>
      <c r="H215" s="15"/>
      <c r="I215" s="15"/>
      <c r="J215" s="110"/>
    </row>
    <row r="216" spans="1:10" x14ac:dyDescent="0.25">
      <c r="A216" s="9"/>
      <c r="B216" s="10"/>
      <c r="C216" s="11"/>
      <c r="D216" s="15"/>
      <c r="E216" s="15"/>
      <c r="F216" s="15"/>
      <c r="G216" s="15"/>
      <c r="H216" s="15"/>
      <c r="I216" s="15"/>
      <c r="J216" s="110"/>
    </row>
    <row r="217" spans="1:10" x14ac:dyDescent="0.25">
      <c r="A217" s="9"/>
      <c r="B217" s="10"/>
      <c r="C217" s="11"/>
      <c r="D217" s="15"/>
      <c r="E217" s="15"/>
      <c r="F217" s="15"/>
      <c r="G217" s="15"/>
      <c r="H217" s="15"/>
      <c r="I217" s="15"/>
      <c r="J217" s="110"/>
    </row>
    <row r="218" spans="1:10" x14ac:dyDescent="0.25">
      <c r="A218" s="9"/>
      <c r="B218" s="10"/>
      <c r="C218" s="11"/>
      <c r="D218" s="15"/>
      <c r="E218" s="15"/>
      <c r="F218" s="15"/>
      <c r="G218" s="15"/>
      <c r="H218" s="15"/>
      <c r="I218" s="15"/>
      <c r="J218" s="110"/>
    </row>
    <row r="219" spans="1:10" x14ac:dyDescent="0.25">
      <c r="A219" s="9"/>
      <c r="B219" s="10"/>
      <c r="C219" s="11"/>
      <c r="D219" s="15"/>
      <c r="E219" s="15"/>
      <c r="F219" s="15"/>
      <c r="G219" s="15"/>
      <c r="H219" s="15"/>
      <c r="I219" s="15"/>
      <c r="J219" s="110"/>
    </row>
    <row r="220" spans="1:10" x14ac:dyDescent="0.25">
      <c r="A220" s="9"/>
      <c r="B220" s="10"/>
      <c r="C220" s="11"/>
      <c r="D220" s="15"/>
      <c r="E220" s="15"/>
      <c r="F220" s="15"/>
      <c r="G220" s="15"/>
      <c r="H220" s="15"/>
      <c r="I220" s="15"/>
      <c r="J220" s="110"/>
    </row>
    <row r="221" spans="1:10" x14ac:dyDescent="0.25">
      <c r="A221" s="9"/>
      <c r="B221" s="10"/>
      <c r="C221" s="11"/>
      <c r="D221" s="15"/>
      <c r="E221" s="15"/>
      <c r="F221" s="15"/>
      <c r="G221" s="15"/>
      <c r="H221" s="15"/>
      <c r="I221" s="15"/>
      <c r="J221" s="110"/>
    </row>
    <row r="222" spans="1:10" x14ac:dyDescent="0.25">
      <c r="A222" s="9"/>
      <c r="B222" s="10"/>
      <c r="C222" s="11"/>
      <c r="D222" s="15"/>
      <c r="E222" s="15"/>
      <c r="F222" s="15"/>
      <c r="G222" s="15"/>
      <c r="H222" s="15"/>
      <c r="I222" s="15"/>
      <c r="J222" s="110"/>
    </row>
    <row r="223" spans="1:10" x14ac:dyDescent="0.25">
      <c r="A223" s="9"/>
      <c r="B223" s="10"/>
      <c r="C223" s="11"/>
      <c r="D223" s="15"/>
      <c r="E223" s="15"/>
      <c r="F223" s="15"/>
      <c r="G223" s="15"/>
      <c r="H223" s="15"/>
      <c r="I223" s="15"/>
      <c r="J223" s="110"/>
    </row>
    <row r="224" spans="1:10" x14ac:dyDescent="0.25">
      <c r="A224" s="9"/>
      <c r="B224" s="10"/>
      <c r="C224" s="11"/>
      <c r="D224" s="15"/>
      <c r="E224" s="15"/>
      <c r="F224" s="15"/>
      <c r="G224" s="15"/>
      <c r="H224" s="15"/>
      <c r="I224" s="15"/>
      <c r="J224" s="110"/>
    </row>
    <row r="225" spans="1:10" x14ac:dyDescent="0.25">
      <c r="A225" s="9"/>
      <c r="B225" s="10"/>
      <c r="C225" s="11"/>
      <c r="D225" s="15"/>
      <c r="E225" s="15"/>
      <c r="F225" s="15"/>
      <c r="G225" s="15"/>
      <c r="H225" s="15"/>
      <c r="I225" s="15"/>
      <c r="J225" s="110"/>
    </row>
    <row r="226" spans="1:10" x14ac:dyDescent="0.25">
      <c r="A226" s="9"/>
      <c r="B226" s="10"/>
      <c r="C226" s="11"/>
      <c r="D226" s="15"/>
      <c r="E226" s="15"/>
      <c r="F226" s="15"/>
      <c r="G226" s="15"/>
      <c r="H226" s="15"/>
      <c r="I226" s="15"/>
      <c r="J226" s="110"/>
    </row>
    <row r="227" spans="1:10" x14ac:dyDescent="0.25">
      <c r="A227" s="9"/>
      <c r="B227" s="10"/>
      <c r="C227" s="11"/>
      <c r="D227" s="15"/>
      <c r="E227" s="15"/>
      <c r="F227" s="15"/>
      <c r="G227" s="15"/>
      <c r="H227" s="15"/>
      <c r="I227" s="15"/>
      <c r="J227" s="110"/>
    </row>
    <row r="228" spans="1:10" x14ac:dyDescent="0.25">
      <c r="A228" s="9"/>
      <c r="B228" s="10"/>
      <c r="C228" s="11"/>
      <c r="D228" s="15"/>
      <c r="E228" s="15"/>
      <c r="F228" s="15"/>
      <c r="G228" s="15"/>
      <c r="H228" s="15"/>
      <c r="I228" s="15"/>
      <c r="J228" s="110"/>
    </row>
    <row r="229" spans="1:10" x14ac:dyDescent="0.25">
      <c r="A229" s="9"/>
      <c r="B229" s="10"/>
      <c r="C229" s="11"/>
      <c r="D229" s="15"/>
      <c r="E229" s="15"/>
      <c r="F229" s="15"/>
      <c r="G229" s="15"/>
      <c r="H229" s="15"/>
      <c r="I229" s="15"/>
      <c r="J229" s="110"/>
    </row>
    <row r="230" spans="1:10" x14ac:dyDescent="0.25">
      <c r="A230" s="9"/>
      <c r="B230" s="10"/>
      <c r="C230" s="11"/>
      <c r="D230" s="15"/>
      <c r="E230" s="15"/>
      <c r="F230" s="15"/>
      <c r="G230" s="15"/>
      <c r="H230" s="15"/>
      <c r="I230" s="15"/>
      <c r="J230" s="110"/>
    </row>
    <row r="231" spans="1:10" x14ac:dyDescent="0.25">
      <c r="A231" s="9"/>
      <c r="B231" s="10"/>
      <c r="C231" s="11"/>
      <c r="D231" s="15"/>
      <c r="E231" s="15"/>
      <c r="F231" s="15"/>
      <c r="G231" s="15"/>
      <c r="H231" s="15"/>
      <c r="I231" s="15"/>
      <c r="J231" s="110"/>
    </row>
    <row r="232" spans="1:10" x14ac:dyDescent="0.25">
      <c r="A232" s="9"/>
      <c r="B232" s="10"/>
      <c r="C232" s="11"/>
      <c r="D232" s="15"/>
      <c r="E232" s="15"/>
      <c r="F232" s="15"/>
      <c r="G232" s="15"/>
      <c r="H232" s="15"/>
      <c r="I232" s="15"/>
      <c r="J232" s="110"/>
    </row>
    <row r="233" spans="1:10" x14ac:dyDescent="0.25">
      <c r="A233" s="9"/>
      <c r="B233" s="10"/>
      <c r="C233" s="11"/>
      <c r="D233" s="15"/>
      <c r="E233" s="15"/>
      <c r="F233" s="15"/>
      <c r="G233" s="15"/>
      <c r="H233" s="15"/>
      <c r="I233" s="15"/>
      <c r="J233" s="110"/>
    </row>
    <row r="234" spans="1:10" x14ac:dyDescent="0.25">
      <c r="E234" s="1"/>
    </row>
    <row r="235" spans="1:10" x14ac:dyDescent="0.25">
      <c r="E235" s="1"/>
    </row>
    <row r="236" spans="1:10" x14ac:dyDescent="0.25">
      <c r="E236" s="1"/>
    </row>
    <row r="237" spans="1:10" x14ac:dyDescent="0.25">
      <c r="E237" s="1"/>
    </row>
    <row r="238" spans="1:10" x14ac:dyDescent="0.25">
      <c r="E238" s="1"/>
    </row>
    <row r="239" spans="1:10" x14ac:dyDescent="0.25">
      <c r="E239" s="1"/>
    </row>
    <row r="240" spans="1:10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</sheetData>
  <autoFilter ref="A9:J107"/>
  <mergeCells count="12">
    <mergeCell ref="B97:J97"/>
    <mergeCell ref="A7:J7"/>
    <mergeCell ref="A10:A11"/>
    <mergeCell ref="B10:B11"/>
    <mergeCell ref="D4:J4"/>
    <mergeCell ref="J10:J11"/>
    <mergeCell ref="B68:J68"/>
    <mergeCell ref="B44:J44"/>
    <mergeCell ref="B17:J17"/>
    <mergeCell ref="C10:I10"/>
    <mergeCell ref="H5:J5"/>
    <mergeCell ref="H6:J6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61" fitToHeight="0" orientation="landscape" horizontalDpi="180" verticalDpi="180" r:id="rId1"/>
  <rowBreaks count="2" manualBreakCount="2">
    <brk id="42" max="10" man="1"/>
    <brk id="6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OrgOG</cp:lastModifiedBy>
  <cp:revision/>
  <cp:lastPrinted>2019-10-21T07:17:15Z</cp:lastPrinted>
  <dcterms:created xsi:type="dcterms:W3CDTF">2013-09-27T11:14:47Z</dcterms:created>
  <dcterms:modified xsi:type="dcterms:W3CDTF">2023-11-23T08:43:34Z</dcterms:modified>
</cp:coreProperties>
</file>