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6930" activeTab="1"/>
  </bookViews>
  <sheets>
    <sheet name="доходы " sheetId="1" r:id="rId1"/>
    <sheet name="расходы" sheetId="2" r:id="rId2"/>
  </sheets>
  <definedNames/>
  <calcPr fullCalcOnLoad="1"/>
</workbook>
</file>

<file path=xl/sharedStrings.xml><?xml version="1.0" encoding="utf-8"?>
<sst xmlns="http://schemas.openxmlformats.org/spreadsheetml/2006/main" count="140" uniqueCount="137">
  <si>
    <t>(тыс.руб.)</t>
  </si>
  <si>
    <t xml:space="preserve">Код  дохода </t>
  </si>
  <si>
    <t>Вид  дохода</t>
  </si>
  <si>
    <t>Фактич. исполнение</t>
  </si>
  <si>
    <t xml:space="preserve"> 1 00 00000 </t>
  </si>
  <si>
    <t>Налоговые и неналоговые доходы</t>
  </si>
  <si>
    <t xml:space="preserve"> 1 01 02000 </t>
  </si>
  <si>
    <t>Налог на доходы физических лиц</t>
  </si>
  <si>
    <t xml:space="preserve"> 1 05 02000 </t>
  </si>
  <si>
    <t>Единый налог на вмененный доход для отдельных видов деятельности</t>
  </si>
  <si>
    <t xml:space="preserve"> 1 05 03000 </t>
  </si>
  <si>
    <t>Единый сельскохозяйственный налог</t>
  </si>
  <si>
    <t xml:space="preserve"> 1 06 01000 </t>
  </si>
  <si>
    <t>Налог на имущество физических лиц</t>
  </si>
  <si>
    <t xml:space="preserve"> 1 06 06000 </t>
  </si>
  <si>
    <t>Земельный налог</t>
  </si>
  <si>
    <t xml:space="preserve"> 1 08 00000</t>
  </si>
  <si>
    <t>Государственная пошлина, сборы</t>
  </si>
  <si>
    <t xml:space="preserve"> 1 09 00000 </t>
  </si>
  <si>
    <t xml:space="preserve"> 1 11 00000 </t>
  </si>
  <si>
    <t xml:space="preserve"> 1 12 00000 </t>
  </si>
  <si>
    <t>Платежи при пользовании природными ресурсами</t>
  </si>
  <si>
    <t xml:space="preserve"> 1 13 00000 </t>
  </si>
  <si>
    <t>Доходы от оказания платных услуг и компенсации затрат государства</t>
  </si>
  <si>
    <t xml:space="preserve"> 1 14 00000</t>
  </si>
  <si>
    <t>Доходы от продажи материальных и нематериальных активов</t>
  </si>
  <si>
    <t xml:space="preserve"> 1 15 00000 </t>
  </si>
  <si>
    <t>Административные платежи и сборы</t>
  </si>
  <si>
    <t xml:space="preserve"> 1 16 00000 </t>
  </si>
  <si>
    <t>Штрафы,санкции,возмещение ущерба</t>
  </si>
  <si>
    <t xml:space="preserve"> 1 17 00000 </t>
  </si>
  <si>
    <t>Прочие неналоговые доходы</t>
  </si>
  <si>
    <t xml:space="preserve"> 2 00 00000 </t>
  </si>
  <si>
    <t>Безвозмездные поступления</t>
  </si>
  <si>
    <t xml:space="preserve"> 2 02 00000 </t>
  </si>
  <si>
    <t>Безвозмездные поступления от других бюджетов  бюджетной системы  РФ</t>
  </si>
  <si>
    <t xml:space="preserve"> 2 02 01000 </t>
  </si>
  <si>
    <t>Субвенции бюджетам муниципальных образований,</t>
  </si>
  <si>
    <t>Иные межбюджетные трансферты,</t>
  </si>
  <si>
    <t>2 07 04000</t>
  </si>
  <si>
    <t>3 00 00000</t>
  </si>
  <si>
    <t>Доходы от предпринимательской и иной приносящей доход деятельности</t>
  </si>
  <si>
    <t>До х о д ы бюджета - итого</t>
  </si>
  <si>
    <t>(тыс. руб.)</t>
  </si>
  <si>
    <t xml:space="preserve">Код  раздела, подраздела </t>
  </si>
  <si>
    <t>Наименование раздела, подраздела</t>
  </si>
  <si>
    <t>Назнач-я текущего периода</t>
  </si>
  <si>
    <t xml:space="preserve">Фактич. исполнение </t>
  </si>
  <si>
    <t>% исп. текущ. назначений</t>
  </si>
  <si>
    <t>Общегосударственные  вопросы</t>
  </si>
  <si>
    <t>Функционирование законодательных (представительных) органов государств. власти и местного самоуправления</t>
  </si>
  <si>
    <t>Обслуживание государственного и муниципального долга</t>
  </si>
  <si>
    <t>Другие общегосударственные вопросы</t>
  </si>
  <si>
    <t>Националная  безопасность и правоохранительная  деятельность</t>
  </si>
  <si>
    <t>Обеспечение пожарной безопасности</t>
  </si>
  <si>
    <t>Национальная экономика</t>
  </si>
  <si>
    <t>Сельское хозяйство и рыболовство</t>
  </si>
  <si>
    <t>Водные ресурсы</t>
  </si>
  <si>
    <t>Лесное хозяйство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</si>
  <si>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</si>
  <si>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</si>
  <si>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</si>
  <si>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</si>
  <si>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</si>
  <si>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</si>
  <si>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 xml:space="preserve">Другие вопросы в области ЖКХ </t>
  </si>
  <si>
    <t>Охрана окружающей 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</si>
  <si>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</si>
  <si>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</si>
  <si>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</si>
  <si>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</si>
  <si>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</si>
  <si>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 и СМИ</t>
  </si>
  <si>
    <t xml:space="preserve">Культура </t>
  </si>
  <si>
    <t>Др. вопросы в области культуры и СМИ</t>
  </si>
  <si>
    <t>Физическая культура и спорт</t>
  </si>
  <si>
    <t>Социальная  политика</t>
  </si>
  <si>
    <t>Социальное обеспечения населения</t>
  </si>
  <si>
    <t>Другие  вопросы в области социальной политики</t>
  </si>
  <si>
    <t>Дотации бюджетам муниципальных образований</t>
  </si>
  <si>
    <t>Субсидии бюджетам муниципальных образований</t>
  </si>
  <si>
    <t>Субвенции бюджетам муниципальных образований</t>
  </si>
  <si>
    <t>Иные межбюджетные трансферты</t>
  </si>
  <si>
    <t>Функционирование  высшего должностного лица ОМС</t>
  </si>
  <si>
    <t>Функционирование Правительства РФ, высших исполнит. органов гос. власти субъектов РФ, местных администраций</t>
  </si>
  <si>
    <t xml:space="preserve">Годовые назначения  </t>
  </si>
  <si>
    <t>% исп. год. назначен.</t>
  </si>
  <si>
    <t xml:space="preserve">Годовые назначения </t>
  </si>
  <si>
    <t>% исп. текущ. назнач</t>
  </si>
  <si>
    <t>Назнач. Текущ. периода</t>
  </si>
  <si>
    <t>% исп. годов. назнач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</si>
  <si>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</si>
  <si>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</si>
  <si>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Дотации бюджетам субъектов Российской Федерации и муниципальных образований</t>
  </si>
  <si>
    <t>Дотации на выравниание бюджетной обеспечнности</t>
  </si>
  <si>
    <t xml:space="preserve"> 2 02 01001 </t>
  </si>
  <si>
    <t>Субсидии бюджетам  субъектов РФ и муниципальных образований (межбюджетные субсидии)</t>
  </si>
  <si>
    <t xml:space="preserve"> 2 02 02009 </t>
  </si>
  <si>
    <t>Субсидии бюджетам городских округов на государственную поддержку  малого и среднего предпринимательства, включая крестьянские (фермские хозяйства)</t>
  </si>
  <si>
    <t>Прочие безвозмездные поступления  в бюджеты городских округов</t>
  </si>
  <si>
    <t>Возврат остатков субсидий ,субвенций и иных межбюджетных трансфертов, имеющих  целевое назначение, прошлых лет из бюджетов городских округов</t>
  </si>
  <si>
    <t>Защита населения и территории от последствий чрезвычайных ситуаций природного и техногеннного характера, гражданская оборона</t>
  </si>
  <si>
    <t>Другие вопросы в области  национальной безопасности и правоохранительной деятельности</t>
  </si>
  <si>
    <t>Дорожное хозяйство (дорожные фонды)</t>
  </si>
  <si>
    <t>Связь и информатика</t>
  </si>
  <si>
    <t>Социальное обслуживание населения</t>
  </si>
  <si>
    <t>Массовый спорт</t>
  </si>
  <si>
    <t>Средства массовой инофрмации</t>
  </si>
  <si>
    <t>Расходы бюджета - итого</t>
  </si>
  <si>
    <t>Налог, взимаемый в связи с применением упрощенной системы налогообложения</t>
  </si>
  <si>
    <t xml:space="preserve"> 1 05 01000</t>
  </si>
  <si>
    <t>1 05 04000</t>
  </si>
  <si>
    <t>Налог, взимаемый в связи с применением патентной системы налогообложения, зачисляемый в бюджеты городских округов</t>
  </si>
  <si>
    <t>1 03 00000</t>
  </si>
  <si>
    <t>НАЛОГИ  НА  ТОВАРЫ   (РАБОТЫ,   УСЛУГИ), РЕАЛИЗУЕМЫЕ  НА  ТЕРРИТОРИИ   РОССИЙСКОЙ ФЕДЕРАЦИИ</t>
  </si>
  <si>
    <t>Начальник Финансового управления администрации городского округа Нижняя Салда</t>
  </si>
  <si>
    <t xml:space="preserve">Национальная оборона </t>
  </si>
  <si>
    <t>Мобилизационная и вневойсковая подготовка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</si>
  <si>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</si>
  <si>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</si>
  <si>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</si>
  <si>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</si>
  <si>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вопросы в области физической культуры и спорта</t>
  </si>
  <si>
    <t xml:space="preserve">Приложение №2 </t>
  </si>
  <si>
    <t xml:space="preserve">Приложение  №3 </t>
  </si>
  <si>
    <t>О. П. Полятыкина</t>
  </si>
  <si>
    <r>
      <t>Исполнение бюджета муниципального образования</t>
    </r>
    <r>
      <rPr>
        <b/>
        <i/>
        <u val="single"/>
        <sz val="10"/>
        <color indexed="56"/>
        <rFont val="Arial Cyr"/>
        <family val="0"/>
      </rPr>
      <t xml:space="preserve"> городской округ Нижняя Салда</t>
    </r>
  </si>
  <si>
    <t xml:space="preserve">2 02 30000 </t>
  </si>
  <si>
    <t xml:space="preserve"> 2 02 20000 </t>
  </si>
  <si>
    <t xml:space="preserve"> 2 02 40000 </t>
  </si>
  <si>
    <t>2 18 04000</t>
  </si>
  <si>
    <t>Доходы бюджетов городских округов от возврата организациями остатков субсидий прошлых лет</t>
  </si>
  <si>
    <t>Дополнительное образование</t>
  </si>
  <si>
    <t>2 19 00000</t>
  </si>
  <si>
    <t>Охрана семьи и детства</t>
  </si>
  <si>
    <r>
      <t xml:space="preserve">по доходам по состоянию </t>
    </r>
    <r>
      <rPr>
        <b/>
        <i/>
        <u val="single"/>
        <sz val="10"/>
        <color indexed="56"/>
        <rFont val="Arial Cyr"/>
        <family val="0"/>
      </rPr>
      <t>на 01 января 2021 года.</t>
    </r>
  </si>
  <si>
    <t>по расходам  по состоянию на 01 января 2021 года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</si>
</sst>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  <numFmt numFmtId="186" formatCode="0.0"/>
  </numFmts>
  <fonts count="70">
    <font>
      <sz val="10"/>
      <name val="Arial"/>
      <family val="0"/>
    </font>
    <font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2"/>
      <name val="Arial Cyr"/>
      <family val="0"/>
    </font>
    <font>
      <sz val="11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sz val="9"/>
      <name val="Arial"/>
      <family val="2"/>
    </font>
    <font>
      <sz val="10"/>
      <name val="Times New Roman"/>
      <family val="1"/>
    </font>
    <font>
      <sz val="8"/>
      <color indexed="8"/>
      <name val="Arial Cyr"/>
      <family val="0"/>
    </font>
    <font>
      <sz val="11"/>
      <name val="Times New Roman"/>
      <family val="1"/>
    </font>
    <font>
      <b/>
      <sz val="10"/>
      <name val="Arial"/>
      <family val="2"/>
    </font>
    <font>
      <b/>
      <sz val="11"/>
      <name val="Arial Cyr"/>
      <family val="0"/>
    </font>
    <font>
      <sz val="8.5"/>
      <name val="Arial Cyr"/>
      <family val="0"/>
    </font>
    <font>
      <sz val="12"/>
      <name val="Arial Cyr"/>
      <family val="0"/>
    </font>
    <font>
      <sz val="11"/>
      <name val="Arial"/>
      <family val="2"/>
    </font>
    <font>
      <b/>
      <i/>
      <u val="single"/>
      <sz val="10"/>
      <color indexed="5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18"/>
      <name val="Arial"/>
      <family val="2"/>
    </font>
    <font>
      <b/>
      <sz val="10"/>
      <color indexed="56"/>
      <name val="Arial Cyr"/>
      <family val="0"/>
    </font>
    <font>
      <b/>
      <sz val="9"/>
      <color indexed="56"/>
      <name val="Arial Cyr"/>
      <family val="0"/>
    </font>
    <font>
      <b/>
      <i/>
      <sz val="10"/>
      <color indexed="5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2060"/>
      <name val="Arial"/>
      <family val="2"/>
    </font>
    <font>
      <b/>
      <sz val="10"/>
      <color rgb="FF002060"/>
      <name val="Arial"/>
      <family val="2"/>
    </font>
    <font>
      <sz val="10"/>
      <color rgb="FF000000"/>
      <name val="Arial"/>
      <family val="2"/>
    </font>
    <font>
      <sz val="10"/>
      <color rgb="FF000000"/>
      <name val="Arial Cyr"/>
      <family val="0"/>
    </font>
    <font>
      <b/>
      <sz val="10"/>
      <color theme="3" tint="-0.24997000396251678"/>
      <name val="Arial"/>
      <family val="2"/>
    </font>
    <font>
      <b/>
      <sz val="10"/>
      <color rgb="FF002060"/>
      <name val="Arial Cyr"/>
      <family val="0"/>
    </font>
    <font>
      <b/>
      <sz val="9"/>
      <color rgb="FF002060"/>
      <name val="Arial Cyr"/>
      <family val="0"/>
    </font>
    <font>
      <b/>
      <i/>
      <sz val="10"/>
      <color rgb="FF002060"/>
      <name val="Arial Cyr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medium"/>
      <right style="medium"/>
      <top style="thin">
        <color rgb="FF000000"/>
      </top>
      <bottom style="thin"/>
    </border>
    <border>
      <left style="medium"/>
      <right style="medium"/>
      <top>
        <color rgb="FF000000"/>
      </top>
      <bottom style="thin">
        <color rgb="FF000000"/>
      </bottom>
    </border>
    <border>
      <left style="medium"/>
      <right style="medium"/>
      <top style="medium"/>
      <bottom style="thin">
        <color rgb="FF000000"/>
      </bottom>
    </border>
    <border>
      <left style="medium"/>
      <right style="thin">
        <color rgb="FF000000"/>
      </right>
      <top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4" fontId="46" fillId="0" borderId="1">
      <alignment horizontal="right" shrinkToFit="1"/>
      <protection/>
    </xf>
    <xf numFmtId="4" fontId="46" fillId="0" borderId="1">
      <alignment horizontal="right" shrinkToFit="1"/>
      <protection/>
    </xf>
    <xf numFmtId="4" fontId="46" fillId="0" borderId="1">
      <alignment horizontal="right" wrapText="1"/>
      <protection/>
    </xf>
    <xf numFmtId="4" fontId="46" fillId="0" borderId="1">
      <alignment horizontal="right" wrapText="1"/>
      <protection/>
    </xf>
    <xf numFmtId="4" fontId="11" fillId="0" borderId="2">
      <alignment horizontal="right" wrapText="1"/>
      <protection/>
    </xf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7" fillId="25" borderId="3" applyNumberFormat="0" applyAlignment="0" applyProtection="0"/>
    <xf numFmtId="0" fontId="48" fillId="26" borderId="4" applyNumberFormat="0" applyAlignment="0" applyProtection="0"/>
    <xf numFmtId="0" fontId="49" fillId="26" borderId="3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27" borderId="9" applyNumberFormat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0" fillId="0" borderId="0">
      <alignment/>
      <protection/>
    </xf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0" borderId="10" applyNumberFormat="0" applyFont="0" applyAlignment="0" applyProtection="0"/>
    <xf numFmtId="9" fontId="0" fillId="0" borderId="0" applyFont="0" applyFill="0" applyBorder="0" applyAlignment="0" applyProtection="0"/>
    <xf numFmtId="0" fontId="59" fillId="0" borderId="11" applyNumberFormat="0" applyFill="0" applyAlignment="0" applyProtection="0"/>
    <xf numFmtId="0" fontId="6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1" fillId="31" borderId="0" applyNumberFormat="0" applyBorder="0" applyAlignment="0" applyProtection="0"/>
  </cellStyleXfs>
  <cellXfs count="221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2" xfId="0" applyFont="1" applyFill="1" applyBorder="1" applyAlignment="1">
      <alignment/>
    </xf>
    <xf numFmtId="180" fontId="0" fillId="0" borderId="13" xfId="0" applyNumberFormat="1" applyFont="1" applyFill="1" applyBorder="1" applyAlignment="1">
      <alignment horizontal="center"/>
    </xf>
    <xf numFmtId="180" fontId="0" fillId="0" borderId="14" xfId="0" applyNumberFormat="1" applyFont="1" applyFill="1" applyBorder="1" applyAlignment="1">
      <alignment horizontal="center"/>
    </xf>
    <xf numFmtId="180" fontId="0" fillId="0" borderId="15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/>
    </xf>
    <xf numFmtId="0" fontId="0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wrapText="1"/>
    </xf>
    <xf numFmtId="0" fontId="6" fillId="0" borderId="17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4" fillId="0" borderId="20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2" fontId="0" fillId="0" borderId="0" xfId="0" applyNumberFormat="1" applyFont="1" applyFill="1" applyAlignment="1">
      <alignment/>
    </xf>
    <xf numFmtId="180" fontId="0" fillId="0" borderId="22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/>
    </xf>
    <xf numFmtId="180" fontId="0" fillId="0" borderId="17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wrapText="1"/>
    </xf>
    <xf numFmtId="0" fontId="0" fillId="0" borderId="24" xfId="0" applyFont="1" applyFill="1" applyBorder="1" applyAlignment="1">
      <alignment horizontal="left" wrapText="1"/>
    </xf>
    <xf numFmtId="180" fontId="0" fillId="0" borderId="25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0" fontId="4" fillId="0" borderId="18" xfId="0" applyFont="1" applyFill="1" applyBorder="1" applyAlignment="1">
      <alignment wrapText="1"/>
    </xf>
    <xf numFmtId="49" fontId="0" fillId="0" borderId="17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wrapText="1"/>
    </xf>
    <xf numFmtId="0" fontId="0" fillId="0" borderId="18" xfId="0" applyFont="1" applyFill="1" applyBorder="1" applyAlignment="1">
      <alignment/>
    </xf>
    <xf numFmtId="0" fontId="1" fillId="0" borderId="18" xfId="0" applyFont="1" applyFill="1" applyBorder="1" applyAlignment="1">
      <alignment horizontal="left" vertical="center" wrapText="1"/>
    </xf>
    <xf numFmtId="49" fontId="1" fillId="0" borderId="17" xfId="0" applyNumberFormat="1" applyFont="1" applyFill="1" applyBorder="1" applyAlignment="1">
      <alignment horizontal="center"/>
    </xf>
    <xf numFmtId="0" fontId="0" fillId="0" borderId="26" xfId="0" applyFont="1" applyFill="1" applyBorder="1" applyAlignment="1">
      <alignment/>
    </xf>
    <xf numFmtId="49" fontId="14" fillId="0" borderId="12" xfId="0" applyNumberFormat="1" applyFont="1" applyFill="1" applyBorder="1" applyAlignment="1">
      <alignment horizontal="center" vertical="center"/>
    </xf>
    <xf numFmtId="0" fontId="14" fillId="0" borderId="21" xfId="0" applyNumberFormat="1" applyFont="1" applyFill="1" applyBorder="1" applyAlignment="1">
      <alignment horizontal="left" vertical="center" wrapText="1"/>
    </xf>
    <xf numFmtId="0" fontId="13" fillId="0" borderId="0" xfId="0" applyFont="1" applyFill="1" applyAlignment="1">
      <alignment/>
    </xf>
    <xf numFmtId="49" fontId="1" fillId="0" borderId="22" xfId="0" applyNumberFormat="1" applyFont="1" applyFill="1" applyBorder="1" applyAlignment="1">
      <alignment horizontal="center" vertical="center"/>
    </xf>
    <xf numFmtId="0" fontId="1" fillId="0" borderId="22" xfId="0" applyNumberFormat="1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wrapText="1"/>
    </xf>
    <xf numFmtId="0" fontId="15" fillId="0" borderId="17" xfId="0" applyFont="1" applyFill="1" applyBorder="1" applyAlignment="1">
      <alignment/>
    </xf>
    <xf numFmtId="0" fontId="15" fillId="0" borderId="18" xfId="0" applyFont="1" applyFill="1" applyBorder="1" applyAlignment="1">
      <alignment horizontal="left" wrapText="1"/>
    </xf>
    <xf numFmtId="0" fontId="1" fillId="0" borderId="18" xfId="0" applyFont="1" applyFill="1" applyBorder="1" applyAlignment="1">
      <alignment/>
    </xf>
    <xf numFmtId="0" fontId="6" fillId="0" borderId="18" xfId="0" applyNumberFormat="1" applyFont="1" applyFill="1" applyBorder="1" applyAlignment="1">
      <alignment horizontal="left" wrapText="1"/>
    </xf>
    <xf numFmtId="0" fontId="1" fillId="0" borderId="26" xfId="0" applyFont="1" applyFill="1" applyBorder="1" applyAlignment="1">
      <alignment wrapText="1"/>
    </xf>
    <xf numFmtId="0" fontId="1" fillId="0" borderId="19" xfId="0" applyFont="1" applyFill="1" applyBorder="1" applyAlignment="1">
      <alignment wrapText="1"/>
    </xf>
    <xf numFmtId="0" fontId="3" fillId="0" borderId="27" xfId="0" applyFont="1" applyFill="1" applyBorder="1" applyAlignment="1">
      <alignment wrapText="1"/>
    </xf>
    <xf numFmtId="0" fontId="16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/>
    </xf>
    <xf numFmtId="0" fontId="0" fillId="0" borderId="28" xfId="0" applyFont="1" applyFill="1" applyBorder="1" applyAlignment="1">
      <alignment wrapText="1"/>
    </xf>
    <xf numFmtId="0" fontId="62" fillId="0" borderId="0" xfId="0" applyFont="1" applyFill="1" applyAlignment="1">
      <alignment/>
    </xf>
    <xf numFmtId="2" fontId="62" fillId="0" borderId="0" xfId="0" applyNumberFormat="1" applyFont="1" applyFill="1" applyAlignment="1">
      <alignment/>
    </xf>
    <xf numFmtId="4" fontId="63" fillId="0" borderId="29" xfId="0" applyNumberFormat="1" applyFont="1" applyFill="1" applyBorder="1" applyAlignment="1">
      <alignment horizontal="right" wrapText="1"/>
    </xf>
    <xf numFmtId="4" fontId="63" fillId="0" borderId="30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/>
    </xf>
    <xf numFmtId="4" fontId="46" fillId="0" borderId="0" xfId="34" applyBorder="1" applyProtection="1">
      <alignment horizontal="right" shrinkToFit="1"/>
      <protection/>
    </xf>
    <xf numFmtId="4" fontId="46" fillId="0" borderId="0" xfId="34" applyFill="1" applyBorder="1" applyProtection="1">
      <alignment horizontal="right" shrinkToFit="1"/>
      <protection/>
    </xf>
    <xf numFmtId="2" fontId="13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4" fontId="63" fillId="0" borderId="29" xfId="0" applyNumberFormat="1" applyFont="1" applyFill="1" applyBorder="1" applyAlignment="1">
      <alignment/>
    </xf>
    <xf numFmtId="4" fontId="63" fillId="0" borderId="12" xfId="0" applyNumberFormat="1" applyFont="1" applyFill="1" applyBorder="1" applyAlignment="1">
      <alignment/>
    </xf>
    <xf numFmtId="0" fontId="8" fillId="0" borderId="20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7" fillId="0" borderId="2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180" fontId="3" fillId="0" borderId="32" xfId="0" applyNumberFormat="1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vertical="center"/>
    </xf>
    <xf numFmtId="180" fontId="0" fillId="0" borderId="34" xfId="0" applyNumberFormat="1" applyFont="1" applyFill="1" applyBorder="1" applyAlignment="1">
      <alignment horizontal="center" wrapText="1"/>
    </xf>
    <xf numFmtId="180" fontId="0" fillId="0" borderId="28" xfId="0" applyNumberFormat="1" applyFont="1" applyFill="1" applyBorder="1" applyAlignment="1">
      <alignment horizontal="center"/>
    </xf>
    <xf numFmtId="180" fontId="0" fillId="0" borderId="35" xfId="0" applyNumberFormat="1" applyFont="1" applyFill="1" applyBorder="1" applyAlignment="1">
      <alignment horizontal="center"/>
    </xf>
    <xf numFmtId="180" fontId="0" fillId="0" borderId="17" xfId="0" applyNumberFormat="1" applyFont="1" applyFill="1" applyBorder="1" applyAlignment="1">
      <alignment horizontal="center"/>
    </xf>
    <xf numFmtId="180" fontId="0" fillId="0" borderId="36" xfId="0" applyNumberFormat="1" applyFont="1" applyFill="1" applyBorder="1" applyAlignment="1">
      <alignment horizontal="center"/>
    </xf>
    <xf numFmtId="180" fontId="13" fillId="0" borderId="20" xfId="0" applyNumberFormat="1" applyFont="1" applyFill="1" applyBorder="1" applyAlignment="1">
      <alignment horizontal="center"/>
    </xf>
    <xf numFmtId="180" fontId="3" fillId="0" borderId="20" xfId="0" applyNumberFormat="1" applyFont="1" applyFill="1" applyBorder="1" applyAlignment="1">
      <alignment horizontal="center"/>
    </xf>
    <xf numFmtId="180" fontId="0" fillId="0" borderId="34" xfId="0" applyNumberFormat="1" applyFont="1" applyFill="1" applyBorder="1" applyAlignment="1">
      <alignment horizontal="center"/>
    </xf>
    <xf numFmtId="180" fontId="1" fillId="0" borderId="13" xfId="0" applyNumberFormat="1" applyFont="1" applyFill="1" applyBorder="1" applyAlignment="1">
      <alignment horizontal="center"/>
    </xf>
    <xf numFmtId="0" fontId="1" fillId="0" borderId="37" xfId="0" applyFont="1" applyFill="1" applyBorder="1" applyAlignment="1">
      <alignment wrapText="1"/>
    </xf>
    <xf numFmtId="0" fontId="0" fillId="0" borderId="34" xfId="0" applyFont="1" applyFill="1" applyBorder="1" applyAlignment="1">
      <alignment wrapText="1"/>
    </xf>
    <xf numFmtId="180" fontId="1" fillId="0" borderId="38" xfId="0" applyNumberFormat="1" applyFont="1" applyFill="1" applyBorder="1" applyAlignment="1">
      <alignment horizontal="center"/>
    </xf>
    <xf numFmtId="0" fontId="1" fillId="0" borderId="36" xfId="0" applyFont="1" applyFill="1" applyBorder="1" applyAlignment="1">
      <alignment/>
    </xf>
    <xf numFmtId="180" fontId="1" fillId="0" borderId="39" xfId="0" applyNumberFormat="1" applyFont="1" applyFill="1" applyBorder="1" applyAlignment="1">
      <alignment horizontal="center"/>
    </xf>
    <xf numFmtId="0" fontId="4" fillId="0" borderId="36" xfId="0" applyFont="1" applyFill="1" applyBorder="1" applyAlignment="1">
      <alignment/>
    </xf>
    <xf numFmtId="180" fontId="3" fillId="0" borderId="27" xfId="0" applyNumberFormat="1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vertical="center"/>
    </xf>
    <xf numFmtId="0" fontId="9" fillId="0" borderId="34" xfId="0" applyFont="1" applyFill="1" applyBorder="1" applyAlignment="1">
      <alignment/>
    </xf>
    <xf numFmtId="0" fontId="9" fillId="0" borderId="28" xfId="0" applyFont="1" applyFill="1" applyBorder="1" applyAlignment="1">
      <alignment/>
    </xf>
    <xf numFmtId="0" fontId="9" fillId="0" borderId="35" xfId="0" applyFont="1" applyFill="1" applyBorder="1" applyAlignment="1">
      <alignment/>
    </xf>
    <xf numFmtId="180" fontId="3" fillId="0" borderId="40" xfId="0" applyNumberFormat="1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vertical="center"/>
    </xf>
    <xf numFmtId="0" fontId="4" fillId="0" borderId="28" xfId="0" applyFont="1" applyFill="1" applyBorder="1" applyAlignment="1">
      <alignment/>
    </xf>
    <xf numFmtId="0" fontId="4" fillId="0" borderId="35" xfId="0" applyFont="1" applyFill="1" applyBorder="1" applyAlignment="1">
      <alignment/>
    </xf>
    <xf numFmtId="180" fontId="3" fillId="0" borderId="27" xfId="0" applyNumberFormat="1" applyFont="1" applyFill="1" applyBorder="1" applyAlignment="1">
      <alignment horizontal="center"/>
    </xf>
    <xf numFmtId="0" fontId="8" fillId="0" borderId="20" xfId="0" applyFont="1" applyFill="1" applyBorder="1" applyAlignment="1">
      <alignment/>
    </xf>
    <xf numFmtId="0" fontId="3" fillId="0" borderId="27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4" fillId="0" borderId="34" xfId="0" applyFont="1" applyFill="1" applyBorder="1" applyAlignment="1">
      <alignment/>
    </xf>
    <xf numFmtId="0" fontId="1" fillId="0" borderId="14" xfId="0" applyFont="1" applyFill="1" applyBorder="1" applyAlignment="1">
      <alignment horizontal="center"/>
    </xf>
    <xf numFmtId="0" fontId="1" fillId="0" borderId="41" xfId="0" applyFont="1" applyFill="1" applyBorder="1" applyAlignment="1">
      <alignment horizontal="center"/>
    </xf>
    <xf numFmtId="0" fontId="4" fillId="0" borderId="42" xfId="0" applyFont="1" applyFill="1" applyBorder="1" applyAlignment="1">
      <alignment/>
    </xf>
    <xf numFmtId="0" fontId="1" fillId="0" borderId="43" xfId="0" applyFont="1" applyFill="1" applyBorder="1" applyAlignment="1">
      <alignment horizontal="center"/>
    </xf>
    <xf numFmtId="0" fontId="4" fillId="0" borderId="37" xfId="0" applyFont="1" applyFill="1" applyBorder="1" applyAlignment="1">
      <alignment/>
    </xf>
    <xf numFmtId="0" fontId="1" fillId="0" borderId="38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2" fontId="0" fillId="0" borderId="22" xfId="0" applyNumberFormat="1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4" fontId="0" fillId="0" borderId="32" xfId="0" applyNumberFormat="1" applyFont="1" applyFill="1" applyBorder="1" applyAlignment="1">
      <alignment/>
    </xf>
    <xf numFmtId="2" fontId="0" fillId="0" borderId="20" xfId="0" applyNumberFormat="1" applyFont="1" applyFill="1" applyBorder="1" applyAlignment="1">
      <alignment/>
    </xf>
    <xf numFmtId="0" fontId="0" fillId="0" borderId="45" xfId="0" applyFont="1" applyFill="1" applyBorder="1" applyAlignment="1">
      <alignment wrapText="1"/>
    </xf>
    <xf numFmtId="2" fontId="0" fillId="0" borderId="37" xfId="0" applyNumberFormat="1" applyFont="1" applyFill="1" applyBorder="1" applyAlignment="1">
      <alignment wrapText="1"/>
    </xf>
    <xf numFmtId="2" fontId="0" fillId="0" borderId="28" xfId="0" applyNumberFormat="1" applyFont="1" applyFill="1" applyBorder="1" applyAlignment="1">
      <alignment/>
    </xf>
    <xf numFmtId="2" fontId="0" fillId="0" borderId="35" xfId="0" applyNumberFormat="1" applyFont="1" applyFill="1" applyBorder="1" applyAlignment="1">
      <alignment/>
    </xf>
    <xf numFmtId="2" fontId="0" fillId="0" borderId="32" xfId="0" applyNumberFormat="1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4" fontId="0" fillId="0" borderId="20" xfId="0" applyNumberFormat="1" applyFont="1" applyFill="1" applyBorder="1" applyAlignment="1">
      <alignment/>
    </xf>
    <xf numFmtId="0" fontId="0" fillId="0" borderId="45" xfId="0" applyFont="1" applyFill="1" applyBorder="1" applyAlignment="1">
      <alignment/>
    </xf>
    <xf numFmtId="2" fontId="0" fillId="0" borderId="34" xfId="0" applyNumberFormat="1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4" fontId="0" fillId="0" borderId="46" xfId="0" applyNumberFormat="1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47" xfId="0" applyFont="1" applyFill="1" applyBorder="1" applyAlignment="1">
      <alignment/>
    </xf>
    <xf numFmtId="0" fontId="0" fillId="0" borderId="48" xfId="0" applyFont="1" applyFill="1" applyBorder="1" applyAlignment="1">
      <alignment/>
    </xf>
    <xf numFmtId="0" fontId="0" fillId="0" borderId="49" xfId="0" applyFont="1" applyFill="1" applyBorder="1" applyAlignment="1">
      <alignment/>
    </xf>
    <xf numFmtId="0" fontId="0" fillId="0" borderId="50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0" fillId="0" borderId="51" xfId="0" applyFont="1" applyFill="1" applyBorder="1" applyAlignment="1">
      <alignment/>
    </xf>
    <xf numFmtId="0" fontId="0" fillId="0" borderId="52" xfId="0" applyFont="1" applyFill="1" applyBorder="1" applyAlignment="1">
      <alignment/>
    </xf>
    <xf numFmtId="0" fontId="0" fillId="0" borderId="53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4" fontId="0" fillId="0" borderId="29" xfId="0" applyNumberFormat="1" applyFont="1" applyFill="1" applyBorder="1" applyAlignment="1">
      <alignment/>
    </xf>
    <xf numFmtId="0" fontId="4" fillId="0" borderId="49" xfId="0" applyFont="1" applyFill="1" applyBorder="1" applyAlignment="1">
      <alignment wrapText="1"/>
    </xf>
    <xf numFmtId="0" fontId="4" fillId="0" borderId="54" xfId="0" applyFont="1" applyFill="1" applyBorder="1" applyAlignment="1">
      <alignment wrapText="1"/>
    </xf>
    <xf numFmtId="0" fontId="4" fillId="0" borderId="55" xfId="0" applyFont="1" applyFill="1" applyBorder="1" applyAlignment="1">
      <alignment wrapText="1"/>
    </xf>
    <xf numFmtId="0" fontId="12" fillId="0" borderId="56" xfId="57" applyNumberFormat="1" applyFont="1" applyFill="1" applyBorder="1" applyAlignment="1">
      <alignment horizontal="left" vertical="top" wrapText="1"/>
      <protection/>
    </xf>
    <xf numFmtId="0" fontId="12" fillId="0" borderId="57" xfId="57" applyNumberFormat="1" applyFont="1" applyFill="1" applyBorder="1" applyAlignment="1">
      <alignment horizontal="left" vertical="top" wrapText="1"/>
      <protection/>
    </xf>
    <xf numFmtId="0" fontId="4" fillId="0" borderId="54" xfId="0" applyFont="1" applyFill="1" applyBorder="1" applyAlignment="1">
      <alignment horizontal="left" vertical="center" wrapText="1"/>
    </xf>
    <xf numFmtId="0" fontId="12" fillId="0" borderId="58" xfId="57" applyNumberFormat="1" applyFont="1" applyFill="1" applyBorder="1" applyAlignment="1">
      <alignment horizontal="left" vertical="top" wrapText="1"/>
      <protection/>
    </xf>
    <xf numFmtId="0" fontId="8" fillId="0" borderId="46" xfId="0" applyFont="1" applyFill="1" applyBorder="1" applyAlignment="1">
      <alignment horizontal="left" vertical="center" wrapText="1"/>
    </xf>
    <xf numFmtId="0" fontId="8" fillId="0" borderId="46" xfId="0" applyFont="1" applyFill="1" applyBorder="1" applyAlignment="1">
      <alignment horizontal="left" vertical="center" wrapText="1"/>
    </xf>
    <xf numFmtId="0" fontId="4" fillId="0" borderId="52" xfId="0" applyFont="1" applyFill="1" applyBorder="1" applyAlignment="1">
      <alignment wrapText="1"/>
    </xf>
    <xf numFmtId="0" fontId="8" fillId="0" borderId="46" xfId="0" applyFont="1" applyFill="1" applyBorder="1" applyAlignment="1">
      <alignment/>
    </xf>
    <xf numFmtId="0" fontId="12" fillId="0" borderId="59" xfId="57" applyNumberFormat="1" applyFont="1" applyFill="1" applyBorder="1" applyAlignment="1">
      <alignment horizontal="left" vertical="top" wrapText="1"/>
      <protection/>
    </xf>
    <xf numFmtId="0" fontId="8" fillId="0" borderId="28" xfId="0" applyFont="1" applyFill="1" applyBorder="1" applyAlignment="1">
      <alignment/>
    </xf>
    <xf numFmtId="0" fontId="8" fillId="0" borderId="42" xfId="0" applyFont="1" applyFill="1" applyBorder="1" applyAlignment="1">
      <alignment/>
    </xf>
    <xf numFmtId="0" fontId="0" fillId="0" borderId="60" xfId="0" applyFont="1" applyFill="1" applyBorder="1" applyAlignment="1">
      <alignment/>
    </xf>
    <xf numFmtId="0" fontId="0" fillId="0" borderId="61" xfId="0" applyFont="1" applyFill="1" applyBorder="1" applyAlignment="1">
      <alignment/>
    </xf>
    <xf numFmtId="179" fontId="0" fillId="0" borderId="20" xfId="64" applyFont="1" applyFill="1" applyBorder="1" applyAlignment="1">
      <alignment/>
    </xf>
    <xf numFmtId="4" fontId="64" fillId="0" borderId="1" xfId="33" applyNumberFormat="1" applyFont="1" applyFill="1" applyProtection="1">
      <alignment horizontal="right" shrinkToFit="1"/>
      <protection/>
    </xf>
    <xf numFmtId="4" fontId="65" fillId="0" borderId="62" xfId="35" applyNumberFormat="1" applyFont="1" applyFill="1" applyBorder="1" applyProtection="1">
      <alignment horizontal="right" wrapText="1"/>
      <protection/>
    </xf>
    <xf numFmtId="4" fontId="65" fillId="0" borderId="1" xfId="35" applyNumberFormat="1" applyFont="1" applyFill="1" applyProtection="1">
      <alignment horizontal="right" wrapText="1"/>
      <protection/>
    </xf>
    <xf numFmtId="4" fontId="65" fillId="0" borderId="32" xfId="35" applyNumberFormat="1" applyFont="1" applyFill="1" applyBorder="1" applyProtection="1">
      <alignment horizontal="right" wrapText="1"/>
      <protection/>
    </xf>
    <xf numFmtId="4" fontId="65" fillId="0" borderId="63" xfId="35" applyNumberFormat="1" applyFont="1" applyFill="1" applyBorder="1" applyProtection="1">
      <alignment horizontal="right" wrapText="1"/>
      <protection/>
    </xf>
    <xf numFmtId="4" fontId="65" fillId="0" borderId="36" xfId="35" applyNumberFormat="1" applyFont="1" applyFill="1" applyBorder="1" applyProtection="1">
      <alignment horizontal="right" wrapText="1"/>
      <protection/>
    </xf>
    <xf numFmtId="4" fontId="65" fillId="0" borderId="20" xfId="35" applyNumberFormat="1" applyFont="1" applyFill="1" applyBorder="1" applyProtection="1">
      <alignment horizontal="right" wrapText="1"/>
      <protection/>
    </xf>
    <xf numFmtId="4" fontId="65" fillId="0" borderId="64" xfId="35" applyNumberFormat="1" applyFont="1" applyFill="1" applyBorder="1" applyProtection="1">
      <alignment horizontal="right" wrapText="1"/>
      <protection/>
    </xf>
    <xf numFmtId="4" fontId="65" fillId="0" borderId="65" xfId="35" applyNumberFormat="1" applyFont="1" applyFill="1" applyBorder="1" applyProtection="1">
      <alignment horizontal="right" wrapText="1"/>
      <protection/>
    </xf>
    <xf numFmtId="2" fontId="0" fillId="0" borderId="46" xfId="0" applyNumberFormat="1" applyFont="1" applyFill="1" applyBorder="1" applyAlignment="1">
      <alignment/>
    </xf>
    <xf numFmtId="179" fontId="0" fillId="0" borderId="21" xfId="64" applyFont="1" applyFill="1" applyBorder="1" applyAlignment="1">
      <alignment/>
    </xf>
    <xf numFmtId="179" fontId="0" fillId="0" borderId="46" xfId="64" applyFont="1" applyFill="1" applyBorder="1" applyAlignment="1">
      <alignment/>
    </xf>
    <xf numFmtId="179" fontId="0" fillId="0" borderId="32" xfId="64" applyFont="1" applyFill="1" applyBorder="1" applyAlignment="1">
      <alignment/>
    </xf>
    <xf numFmtId="2" fontId="0" fillId="0" borderId="17" xfId="0" applyNumberFormat="1" applyFont="1" applyFill="1" applyBorder="1" applyAlignment="1">
      <alignment/>
    </xf>
    <xf numFmtId="2" fontId="0" fillId="0" borderId="19" xfId="0" applyNumberFormat="1" applyFont="1" applyFill="1" applyBorder="1" applyAlignment="1">
      <alignment/>
    </xf>
    <xf numFmtId="2" fontId="0" fillId="0" borderId="24" xfId="0" applyNumberFormat="1" applyFont="1" applyFill="1" applyBorder="1" applyAlignment="1">
      <alignment/>
    </xf>
    <xf numFmtId="2" fontId="0" fillId="0" borderId="66" xfId="0" applyNumberFormat="1" applyFont="1" applyFill="1" applyBorder="1" applyAlignment="1">
      <alignment/>
    </xf>
    <xf numFmtId="4" fontId="63" fillId="0" borderId="27" xfId="0" applyNumberFormat="1" applyFont="1" applyFill="1" applyBorder="1" applyAlignment="1">
      <alignment horizontal="center" vertical="center" wrapText="1"/>
    </xf>
    <xf numFmtId="4" fontId="63" fillId="0" borderId="20" xfId="0" applyNumberFormat="1" applyFont="1" applyFill="1" applyBorder="1" applyAlignment="1">
      <alignment horizontal="center" vertical="center" wrapText="1"/>
    </xf>
    <xf numFmtId="4" fontId="66" fillId="0" borderId="20" xfId="0" applyNumberFormat="1" applyFont="1" applyFill="1" applyBorder="1" applyAlignment="1">
      <alignment horizontal="right" vertical="center" wrapText="1"/>
    </xf>
    <xf numFmtId="2" fontId="0" fillId="0" borderId="22" xfId="0" applyNumberFormat="1" applyFont="1" applyFill="1" applyBorder="1" applyAlignment="1">
      <alignment horizontal="right" vertical="center" wrapText="1"/>
    </xf>
    <xf numFmtId="2" fontId="0" fillId="0" borderId="17" xfId="0" applyNumberFormat="1" applyFont="1" applyFill="1" applyBorder="1" applyAlignment="1">
      <alignment horizontal="right" wrapText="1"/>
    </xf>
    <xf numFmtId="2" fontId="0" fillId="0" borderId="17" xfId="0" applyNumberFormat="1" applyFont="1" applyFill="1" applyBorder="1" applyAlignment="1">
      <alignment horizontal="right" vertical="center" wrapText="1"/>
    </xf>
    <xf numFmtId="2" fontId="0" fillId="0" borderId="19" xfId="0" applyNumberFormat="1" applyFont="1" applyFill="1" applyBorder="1" applyAlignment="1">
      <alignment horizontal="right" vertical="center" wrapText="1"/>
    </xf>
    <xf numFmtId="4" fontId="63" fillId="0" borderId="29" xfId="0" applyNumberFormat="1" applyFont="1" applyFill="1" applyBorder="1" applyAlignment="1">
      <alignment horizontal="right" vertical="center" wrapText="1"/>
    </xf>
    <xf numFmtId="4" fontId="63" fillId="0" borderId="30" xfId="0" applyNumberFormat="1" applyFont="1" applyFill="1" applyBorder="1" applyAlignment="1">
      <alignment horizontal="right" vertical="center" wrapText="1"/>
    </xf>
    <xf numFmtId="2" fontId="0" fillId="0" borderId="22" xfId="0" applyNumberFormat="1" applyFont="1" applyFill="1" applyBorder="1" applyAlignment="1">
      <alignment horizontal="right" wrapText="1"/>
    </xf>
    <xf numFmtId="2" fontId="0" fillId="0" borderId="17" xfId="0" applyNumberFormat="1" applyFont="1" applyFill="1" applyBorder="1" applyAlignment="1">
      <alignment horizontal="right"/>
    </xf>
    <xf numFmtId="2" fontId="0" fillId="0" borderId="67" xfId="0" applyNumberFormat="1" applyFont="1" applyFill="1" applyBorder="1" applyAlignment="1">
      <alignment/>
    </xf>
    <xf numFmtId="2" fontId="63" fillId="0" borderId="29" xfId="0" applyNumberFormat="1" applyFont="1" applyFill="1" applyBorder="1" applyAlignment="1">
      <alignment/>
    </xf>
    <xf numFmtId="2" fontId="62" fillId="0" borderId="22" xfId="0" applyNumberFormat="1" applyFont="1" applyFill="1" applyBorder="1" applyAlignment="1">
      <alignment/>
    </xf>
    <xf numFmtId="2" fontId="63" fillId="0" borderId="29" xfId="0" applyNumberFormat="1" applyFont="1" applyFill="1" applyBorder="1" applyAlignment="1">
      <alignment horizontal="right" wrapText="1"/>
    </xf>
    <xf numFmtId="2" fontId="63" fillId="0" borderId="30" xfId="0" applyNumberFormat="1" applyFont="1" applyFill="1" applyBorder="1" applyAlignment="1">
      <alignment horizontal="right" wrapText="1"/>
    </xf>
    <xf numFmtId="0" fontId="1" fillId="0" borderId="15" xfId="0" applyFont="1" applyFill="1" applyBorder="1" applyAlignment="1">
      <alignment horizontal="center"/>
    </xf>
    <xf numFmtId="0" fontId="1" fillId="0" borderId="26" xfId="0" applyFont="1" applyFill="1" applyBorder="1" applyAlignment="1">
      <alignment/>
    </xf>
    <xf numFmtId="2" fontId="0" fillId="0" borderId="61" xfId="0" applyNumberFormat="1" applyFont="1" applyFill="1" applyBorder="1" applyAlignment="1">
      <alignment/>
    </xf>
    <xf numFmtId="179" fontId="0" fillId="0" borderId="28" xfId="64" applyFont="1" applyFill="1" applyBorder="1" applyAlignment="1">
      <alignment/>
    </xf>
    <xf numFmtId="179" fontId="0" fillId="0" borderId="35" xfId="64" applyFont="1" applyFill="1" applyBorder="1" applyAlignment="1">
      <alignment/>
    </xf>
    <xf numFmtId="179" fontId="0" fillId="0" borderId="22" xfId="64" applyFont="1" applyFill="1" applyBorder="1" applyAlignment="1">
      <alignment/>
    </xf>
    <xf numFmtId="179" fontId="0" fillId="0" borderId="17" xfId="64" applyFont="1" applyFill="1" applyBorder="1" applyAlignment="1">
      <alignment/>
    </xf>
    <xf numFmtId="0" fontId="6" fillId="0" borderId="0" xfId="0" applyFont="1" applyFill="1" applyAlignment="1">
      <alignment horizontal="left" wrapText="1"/>
    </xf>
    <xf numFmtId="0" fontId="17" fillId="0" borderId="0" xfId="0" applyFont="1" applyFill="1" applyAlignment="1">
      <alignment horizontal="center"/>
    </xf>
    <xf numFmtId="0" fontId="67" fillId="0" borderId="31" xfId="0" applyFont="1" applyFill="1" applyBorder="1" applyAlignment="1">
      <alignment horizontal="center" vertical="center" wrapText="1"/>
    </xf>
    <xf numFmtId="0" fontId="67" fillId="0" borderId="36" xfId="0" applyFont="1" applyFill="1" applyBorder="1" applyAlignment="1">
      <alignment horizontal="center" vertical="center" wrapText="1"/>
    </xf>
    <xf numFmtId="0" fontId="67" fillId="0" borderId="32" xfId="0" applyFont="1" applyFill="1" applyBorder="1" applyAlignment="1">
      <alignment horizontal="center" vertical="center" wrapText="1"/>
    </xf>
    <xf numFmtId="0" fontId="67" fillId="0" borderId="68" xfId="0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 horizontal="center" vertical="center" wrapText="1"/>
    </xf>
    <xf numFmtId="0" fontId="67" fillId="0" borderId="33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left"/>
    </xf>
    <xf numFmtId="0" fontId="5" fillId="0" borderId="33" xfId="0" applyFont="1" applyFill="1" applyBorder="1" applyAlignment="1">
      <alignment horizontal="left"/>
    </xf>
    <xf numFmtId="0" fontId="68" fillId="0" borderId="31" xfId="0" applyFont="1" applyFill="1" applyBorder="1" applyAlignment="1">
      <alignment horizontal="center" vertical="center" wrapText="1"/>
    </xf>
    <xf numFmtId="0" fontId="68" fillId="0" borderId="36" xfId="0" applyFont="1" applyFill="1" applyBorder="1" applyAlignment="1">
      <alignment horizontal="center" vertical="center" wrapText="1"/>
    </xf>
    <xf numFmtId="0" fontId="68" fillId="0" borderId="3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0" fontId="69" fillId="0" borderId="0" xfId="0" applyFont="1" applyFill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1" fillId="0" borderId="33" xfId="0" applyFont="1" applyFill="1" applyBorder="1" applyAlignment="1">
      <alignment horizont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50" xfId="33"/>
    <cellStyle name="xl51" xfId="34"/>
    <cellStyle name="xl83" xfId="35"/>
    <cellStyle name="xl84" xfId="36"/>
    <cellStyle name="xl88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_Лист1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zoomScalePageLayoutView="0" workbookViewId="0" topLeftCell="A4">
      <pane ySplit="7" topLeftCell="A36" activePane="bottomLeft" state="frozen"/>
      <selection pane="topLeft" activeCell="A4" sqref="A4"/>
      <selection pane="bottomLeft" activeCell="D32" sqref="D32"/>
    </sheetView>
  </sheetViews>
  <sheetFormatPr defaultColWidth="9.140625" defaultRowHeight="12.75"/>
  <cols>
    <col min="1" max="1" width="11.7109375" style="16" customWidth="1"/>
    <col min="2" max="2" width="47.57421875" style="16" customWidth="1"/>
    <col min="3" max="3" width="11.00390625" style="16" customWidth="1"/>
    <col min="4" max="4" width="11.140625" style="16" customWidth="1"/>
    <col min="5" max="5" width="11.8515625" style="16" customWidth="1"/>
    <col min="6" max="7" width="8.421875" style="16" customWidth="1"/>
    <col min="8" max="8" width="9.140625" style="16" customWidth="1"/>
    <col min="9" max="9" width="11.28125" style="16" customWidth="1"/>
    <col min="10" max="10" width="9.57421875" style="16" bestFit="1" customWidth="1"/>
    <col min="11" max="16384" width="9.140625" style="16" customWidth="1"/>
  </cols>
  <sheetData>
    <row r="1" spans="2:7" ht="12.75">
      <c r="B1" s="48"/>
      <c r="C1" s="49"/>
      <c r="D1" s="49"/>
      <c r="E1" s="48" t="s">
        <v>124</v>
      </c>
      <c r="F1" s="48"/>
      <c r="G1" s="48"/>
    </row>
    <row r="2" spans="2:7" ht="12.75">
      <c r="B2" s="214"/>
      <c r="C2" s="214"/>
      <c r="D2" s="214"/>
      <c r="E2" s="214"/>
      <c r="F2" s="214"/>
      <c r="G2" s="214"/>
    </row>
    <row r="3" spans="2:7" ht="9" customHeight="1">
      <c r="B3" s="50"/>
      <c r="C3" s="50"/>
      <c r="D3" s="50"/>
      <c r="E3" s="50"/>
      <c r="F3" s="50"/>
      <c r="G3" s="50"/>
    </row>
    <row r="4" spans="1:7" s="55" customFormat="1" ht="18" customHeight="1">
      <c r="A4" s="215" t="s">
        <v>126</v>
      </c>
      <c r="B4" s="215"/>
      <c r="C4" s="215"/>
      <c r="D4" s="215"/>
      <c r="E4" s="215"/>
      <c r="F4" s="215"/>
      <c r="G4" s="215"/>
    </row>
    <row r="5" spans="1:7" s="55" customFormat="1" ht="18" customHeight="1">
      <c r="A5" s="215" t="s">
        <v>135</v>
      </c>
      <c r="B5" s="215"/>
      <c r="C5" s="215"/>
      <c r="D5" s="215"/>
      <c r="E5" s="215"/>
      <c r="F5" s="215"/>
      <c r="G5" s="215"/>
    </row>
    <row r="6" ht="8.25" customHeight="1"/>
    <row r="7" spans="5:7" ht="11.25" customHeight="1" thickBot="1">
      <c r="E7" s="216" t="s">
        <v>0</v>
      </c>
      <c r="F7" s="216"/>
      <c r="G7" s="216"/>
    </row>
    <row r="8" spans="1:7" s="55" customFormat="1" ht="12.75">
      <c r="A8" s="203" t="s">
        <v>1</v>
      </c>
      <c r="B8" s="203" t="s">
        <v>2</v>
      </c>
      <c r="C8" s="203" t="s">
        <v>87</v>
      </c>
      <c r="D8" s="203" t="s">
        <v>89</v>
      </c>
      <c r="E8" s="206" t="s">
        <v>3</v>
      </c>
      <c r="F8" s="203" t="s">
        <v>88</v>
      </c>
      <c r="G8" s="211" t="s">
        <v>90</v>
      </c>
    </row>
    <row r="9" spans="1:7" s="55" customFormat="1" ht="12.75">
      <c r="A9" s="204"/>
      <c r="B9" s="204"/>
      <c r="C9" s="204"/>
      <c r="D9" s="204"/>
      <c r="E9" s="207"/>
      <c r="F9" s="204"/>
      <c r="G9" s="212"/>
    </row>
    <row r="10" spans="1:10" s="55" customFormat="1" ht="30.75" customHeight="1" thickBot="1">
      <c r="A10" s="204"/>
      <c r="B10" s="205"/>
      <c r="C10" s="205"/>
      <c r="D10" s="205"/>
      <c r="E10" s="208"/>
      <c r="F10" s="205"/>
      <c r="G10" s="213"/>
      <c r="I10" s="56"/>
      <c r="J10" s="56"/>
    </row>
    <row r="11" spans="1:11" ht="16.5" customHeight="1" thickBot="1">
      <c r="A11" s="17" t="s">
        <v>4</v>
      </c>
      <c r="B11" s="18" t="s">
        <v>5</v>
      </c>
      <c r="C11" s="178">
        <f>C16+C17+C18+C19+C20+C21+C22+C23+C24+C25+C26+C27+C28+C14+C12+C15+C13</f>
        <v>193112</v>
      </c>
      <c r="D11" s="179">
        <f>D16+D17+D18+D19+D20+D21+D22+D23+D24+D25+D26+D27+D28+D14+D12+D15+D13</f>
        <v>193112</v>
      </c>
      <c r="E11" s="179">
        <f>E16+E17+E18+E19+E20+E21+E22+E23+E24+E25+E26+E27+E28+E14+E12+E15+E13</f>
        <v>186813</v>
      </c>
      <c r="F11" s="180">
        <f>E11/D11*100</f>
        <v>96.73816230995484</v>
      </c>
      <c r="G11" s="180">
        <f>E11/C11*100</f>
        <v>96.73816230995484</v>
      </c>
      <c r="I11" s="19"/>
      <c r="J11" s="19"/>
      <c r="K11" s="19"/>
    </row>
    <row r="12" spans="1:9" ht="13.5" customHeight="1">
      <c r="A12" s="20" t="s">
        <v>6</v>
      </c>
      <c r="B12" s="21" t="s">
        <v>7</v>
      </c>
      <c r="C12" s="161">
        <v>136992</v>
      </c>
      <c r="D12" s="199">
        <f>C12/12*12</f>
        <v>136992</v>
      </c>
      <c r="E12" s="199">
        <v>130643</v>
      </c>
      <c r="F12" s="181">
        <f aca="true" t="shared" si="0" ref="F12:F42">E12/D12*100</f>
        <v>95.36542279841159</v>
      </c>
      <c r="G12" s="181">
        <f aca="true" t="shared" si="1" ref="G12:G42">E12/C12*100</f>
        <v>95.36542279841159</v>
      </c>
      <c r="I12" s="60"/>
    </row>
    <row r="13" spans="1:9" ht="40.5" customHeight="1">
      <c r="A13" s="22" t="s">
        <v>113</v>
      </c>
      <c r="B13" s="23" t="s">
        <v>114</v>
      </c>
      <c r="C13" s="161">
        <v>14247</v>
      </c>
      <c r="D13" s="199">
        <f>C13/12*12</f>
        <v>14247</v>
      </c>
      <c r="E13" s="199">
        <v>13264</v>
      </c>
      <c r="F13" s="182">
        <f t="shared" si="0"/>
        <v>93.10030181792658</v>
      </c>
      <c r="G13" s="182">
        <f t="shared" si="1"/>
        <v>93.10030181792658</v>
      </c>
      <c r="I13" s="60"/>
    </row>
    <row r="14" spans="1:9" ht="29.25" customHeight="1">
      <c r="A14" s="22" t="s">
        <v>110</v>
      </c>
      <c r="B14" s="24" t="s">
        <v>109</v>
      </c>
      <c r="C14" s="161">
        <v>3873</v>
      </c>
      <c r="D14" s="199">
        <f aca="true" t="shared" si="2" ref="D14:D27">C14/12*12</f>
        <v>3873</v>
      </c>
      <c r="E14" s="199">
        <v>3140</v>
      </c>
      <c r="F14" s="182">
        <f t="shared" si="0"/>
        <v>81.07410276271624</v>
      </c>
      <c r="G14" s="182">
        <f t="shared" si="1"/>
        <v>81.07410276271624</v>
      </c>
      <c r="I14" s="60"/>
    </row>
    <row r="15" spans="1:10" ht="39" customHeight="1">
      <c r="A15" s="25" t="s">
        <v>111</v>
      </c>
      <c r="B15" s="26" t="s">
        <v>112</v>
      </c>
      <c r="C15" s="161">
        <v>421</v>
      </c>
      <c r="D15" s="199">
        <f t="shared" si="2"/>
        <v>421</v>
      </c>
      <c r="E15" s="112">
        <v>614</v>
      </c>
      <c r="F15" s="182">
        <f t="shared" si="0"/>
        <v>145.84323040380048</v>
      </c>
      <c r="G15" s="182">
        <f t="shared" si="1"/>
        <v>145.84323040380048</v>
      </c>
      <c r="I15" s="60"/>
      <c r="J15" s="19"/>
    </row>
    <row r="16" spans="1:9" ht="24.75" customHeight="1">
      <c r="A16" s="9" t="s">
        <v>8</v>
      </c>
      <c r="B16" s="27" t="s">
        <v>9</v>
      </c>
      <c r="C16" s="161">
        <v>3501</v>
      </c>
      <c r="D16" s="199">
        <f t="shared" si="2"/>
        <v>3501</v>
      </c>
      <c r="E16" s="199">
        <v>3303</v>
      </c>
      <c r="F16" s="182">
        <f t="shared" si="0"/>
        <v>94.34447300771208</v>
      </c>
      <c r="G16" s="182">
        <f t="shared" si="1"/>
        <v>94.34447300771208</v>
      </c>
      <c r="I16" s="60"/>
    </row>
    <row r="17" spans="1:9" ht="15" customHeight="1">
      <c r="A17" s="28" t="s">
        <v>10</v>
      </c>
      <c r="B17" s="29" t="s">
        <v>11</v>
      </c>
      <c r="C17" s="161">
        <v>24</v>
      </c>
      <c r="D17" s="199">
        <f t="shared" si="2"/>
        <v>24</v>
      </c>
      <c r="E17" s="112">
        <v>11</v>
      </c>
      <c r="F17" s="182">
        <f>E17/D17*100</f>
        <v>45.83333333333333</v>
      </c>
      <c r="G17" s="182">
        <f t="shared" si="1"/>
        <v>45.83333333333333</v>
      </c>
      <c r="I17" s="60"/>
    </row>
    <row r="18" spans="1:9" ht="18" customHeight="1">
      <c r="A18" s="28" t="s">
        <v>12</v>
      </c>
      <c r="B18" s="29" t="s">
        <v>13</v>
      </c>
      <c r="C18" s="161">
        <v>5591</v>
      </c>
      <c r="D18" s="199">
        <f t="shared" si="2"/>
        <v>5591</v>
      </c>
      <c r="E18" s="161">
        <v>5676</v>
      </c>
      <c r="F18" s="183">
        <f t="shared" si="0"/>
        <v>101.52030048291898</v>
      </c>
      <c r="G18" s="183">
        <f t="shared" si="1"/>
        <v>101.52030048291898</v>
      </c>
      <c r="I18" s="60"/>
    </row>
    <row r="19" spans="1:9" ht="12.75">
      <c r="A19" s="9" t="s">
        <v>14</v>
      </c>
      <c r="B19" s="30" t="s">
        <v>15</v>
      </c>
      <c r="C19" s="161">
        <v>13410</v>
      </c>
      <c r="D19" s="199">
        <f t="shared" si="2"/>
        <v>13410</v>
      </c>
      <c r="E19" s="161">
        <v>14307</v>
      </c>
      <c r="F19" s="183">
        <f t="shared" si="0"/>
        <v>106.68903803131991</v>
      </c>
      <c r="G19" s="183">
        <f t="shared" si="1"/>
        <v>106.68903803131991</v>
      </c>
      <c r="I19" s="60"/>
    </row>
    <row r="20" spans="1:9" ht="12.75">
      <c r="A20" s="9" t="s">
        <v>16</v>
      </c>
      <c r="B20" s="30" t="s">
        <v>17</v>
      </c>
      <c r="C20" s="161">
        <v>914</v>
      </c>
      <c r="D20" s="199">
        <f t="shared" si="2"/>
        <v>914</v>
      </c>
      <c r="E20" s="161">
        <v>1160</v>
      </c>
      <c r="F20" s="183">
        <f t="shared" si="0"/>
        <v>126.91466083150983</v>
      </c>
      <c r="G20" s="183">
        <f t="shared" si="1"/>
        <v>126.91466083150983</v>
      </c>
      <c r="I20" s="60"/>
    </row>
    <row r="21" spans="1:9" ht="25.5">
      <c r="A21" s="9" t="s">
        <v>18</v>
      </c>
      <c r="B21" s="29" t="s">
        <v>91</v>
      </c>
      <c r="C21" s="174">
        <v>0</v>
      </c>
      <c r="D21" s="199">
        <f t="shared" si="2"/>
        <v>0</v>
      </c>
      <c r="E21" s="174">
        <v>0</v>
      </c>
      <c r="F21" s="182">
        <v>0</v>
      </c>
      <c r="G21" s="182">
        <v>0</v>
      </c>
      <c r="I21" s="59"/>
    </row>
    <row r="22" spans="1:9" ht="24" customHeight="1">
      <c r="A22" s="12" t="s">
        <v>19</v>
      </c>
      <c r="B22" s="27" t="s">
        <v>92</v>
      </c>
      <c r="C22" s="161">
        <v>8673</v>
      </c>
      <c r="D22" s="199">
        <f t="shared" si="2"/>
        <v>8673</v>
      </c>
      <c r="E22" s="161">
        <v>7167</v>
      </c>
      <c r="F22" s="182">
        <f t="shared" si="0"/>
        <v>82.63576617087513</v>
      </c>
      <c r="G22" s="182">
        <f t="shared" si="1"/>
        <v>82.63576617087513</v>
      </c>
      <c r="I22" s="60"/>
    </row>
    <row r="23" spans="1:9" ht="15" customHeight="1">
      <c r="A23" s="12" t="s">
        <v>20</v>
      </c>
      <c r="B23" s="31" t="s">
        <v>21</v>
      </c>
      <c r="C23" s="161">
        <v>185</v>
      </c>
      <c r="D23" s="199">
        <f t="shared" si="2"/>
        <v>185</v>
      </c>
      <c r="E23" s="174">
        <v>175</v>
      </c>
      <c r="F23" s="183">
        <f t="shared" si="0"/>
        <v>94.5945945945946</v>
      </c>
      <c r="G23" s="183">
        <f t="shared" si="1"/>
        <v>94.5945945945946</v>
      </c>
      <c r="I23" s="61"/>
    </row>
    <row r="24" spans="1:9" ht="25.5">
      <c r="A24" s="9" t="s">
        <v>22</v>
      </c>
      <c r="B24" s="10" t="s">
        <v>23</v>
      </c>
      <c r="C24" s="161">
        <v>124</v>
      </c>
      <c r="D24" s="199">
        <f t="shared" si="2"/>
        <v>124</v>
      </c>
      <c r="E24" s="161">
        <v>3654</v>
      </c>
      <c r="F24" s="182">
        <f t="shared" si="0"/>
        <v>2946.7741935483873</v>
      </c>
      <c r="G24" s="182">
        <f t="shared" si="1"/>
        <v>2946.7741935483873</v>
      </c>
      <c r="I24" s="60"/>
    </row>
    <row r="25" spans="1:9" ht="25.5">
      <c r="A25" s="9" t="s">
        <v>24</v>
      </c>
      <c r="B25" s="10" t="s">
        <v>25</v>
      </c>
      <c r="C25" s="161">
        <v>4584</v>
      </c>
      <c r="D25" s="199">
        <f t="shared" si="2"/>
        <v>4584</v>
      </c>
      <c r="E25" s="161">
        <v>1823</v>
      </c>
      <c r="F25" s="182">
        <f t="shared" si="0"/>
        <v>39.768760907504365</v>
      </c>
      <c r="G25" s="182">
        <f t="shared" si="1"/>
        <v>39.768760907504365</v>
      </c>
      <c r="I25" s="60"/>
    </row>
    <row r="26" spans="1:9" ht="12.75">
      <c r="A26" s="32" t="s">
        <v>26</v>
      </c>
      <c r="B26" s="10" t="s">
        <v>27</v>
      </c>
      <c r="C26" s="174">
        <v>0</v>
      </c>
      <c r="D26" s="199">
        <f t="shared" si="2"/>
        <v>0</v>
      </c>
      <c r="E26" s="174">
        <v>0</v>
      </c>
      <c r="F26" s="183">
        <v>0</v>
      </c>
      <c r="G26" s="183">
        <v>0</v>
      </c>
      <c r="I26" s="59"/>
    </row>
    <row r="27" spans="1:9" ht="15.75" customHeight="1">
      <c r="A27" s="9" t="s">
        <v>28</v>
      </c>
      <c r="B27" s="10" t="s">
        <v>29</v>
      </c>
      <c r="C27" s="161">
        <v>573</v>
      </c>
      <c r="D27" s="199">
        <f t="shared" si="2"/>
        <v>573</v>
      </c>
      <c r="E27" s="161">
        <v>1888</v>
      </c>
      <c r="F27" s="183">
        <f t="shared" si="0"/>
        <v>329.4938917975567</v>
      </c>
      <c r="G27" s="183">
        <f t="shared" si="1"/>
        <v>329.4938917975567</v>
      </c>
      <c r="I27" s="60"/>
    </row>
    <row r="28" spans="1:9" ht="13.5" thickBot="1">
      <c r="A28" s="32" t="s">
        <v>30</v>
      </c>
      <c r="B28" s="33" t="s">
        <v>31</v>
      </c>
      <c r="C28" s="175">
        <v>0</v>
      </c>
      <c r="D28" s="112">
        <f>C28/12*11</f>
        <v>0</v>
      </c>
      <c r="E28" s="161">
        <v>-12</v>
      </c>
      <c r="F28" s="184">
        <v>0</v>
      </c>
      <c r="G28" s="184">
        <v>0</v>
      </c>
      <c r="I28" s="59"/>
    </row>
    <row r="29" spans="1:9" s="36" customFormat="1" ht="15" customHeight="1" thickBot="1">
      <c r="A29" s="34" t="s">
        <v>32</v>
      </c>
      <c r="B29" s="35" t="s">
        <v>33</v>
      </c>
      <c r="C29" s="64">
        <f>C30</f>
        <v>747830</v>
      </c>
      <c r="D29" s="64">
        <f>D30</f>
        <v>747830</v>
      </c>
      <c r="E29" s="64">
        <f>E30+E40+E39</f>
        <v>738265</v>
      </c>
      <c r="F29" s="185">
        <f t="shared" si="0"/>
        <v>98.72096599494537</v>
      </c>
      <c r="G29" s="186">
        <f t="shared" si="1"/>
        <v>98.72096599494537</v>
      </c>
      <c r="I29" s="62"/>
    </row>
    <row r="30" spans="1:9" ht="28.5" customHeight="1">
      <c r="A30" s="37" t="s">
        <v>34</v>
      </c>
      <c r="B30" s="38" t="s">
        <v>35</v>
      </c>
      <c r="C30" s="112">
        <f>C31+C33+C36+C37+C38</f>
        <v>747830</v>
      </c>
      <c r="D30" s="112">
        <f>D31+D33+D36+D37+D38</f>
        <v>747830</v>
      </c>
      <c r="E30" s="112">
        <f>E31+E33+E36+E37+E38</f>
        <v>742309</v>
      </c>
      <c r="F30" s="187">
        <f t="shared" si="0"/>
        <v>99.26173060722357</v>
      </c>
      <c r="G30" s="187">
        <f t="shared" si="1"/>
        <v>99.26173060722357</v>
      </c>
      <c r="I30" s="63"/>
    </row>
    <row r="31" spans="1:9" ht="28.5">
      <c r="A31" s="11" t="s">
        <v>36</v>
      </c>
      <c r="B31" s="39" t="s">
        <v>93</v>
      </c>
      <c r="C31" s="174">
        <f>C32</f>
        <v>237031</v>
      </c>
      <c r="D31" s="174">
        <f>D32</f>
        <v>237031</v>
      </c>
      <c r="E31" s="174">
        <f>E32</f>
        <v>237031</v>
      </c>
      <c r="F31" s="188">
        <f>F32</f>
        <v>100</v>
      </c>
      <c r="G31" s="188">
        <f>G32</f>
        <v>100</v>
      </c>
      <c r="I31" s="59"/>
    </row>
    <row r="32" spans="1:9" ht="14.25">
      <c r="A32" s="11" t="s">
        <v>95</v>
      </c>
      <c r="B32" s="40" t="s">
        <v>94</v>
      </c>
      <c r="C32" s="161">
        <v>237031</v>
      </c>
      <c r="D32" s="112">
        <f>C32/12*12</f>
        <v>237031</v>
      </c>
      <c r="E32" s="161">
        <v>237031</v>
      </c>
      <c r="F32" s="182">
        <f t="shared" si="0"/>
        <v>100</v>
      </c>
      <c r="G32" s="182">
        <f t="shared" si="1"/>
        <v>100</v>
      </c>
      <c r="I32" s="59"/>
    </row>
    <row r="33" spans="1:9" ht="29.25" customHeight="1">
      <c r="A33" s="12" t="s">
        <v>128</v>
      </c>
      <c r="B33" s="10" t="s">
        <v>96</v>
      </c>
      <c r="C33" s="161">
        <v>295230</v>
      </c>
      <c r="D33" s="112">
        <f>C33/12*12</f>
        <v>295230</v>
      </c>
      <c r="E33" s="174">
        <v>290734</v>
      </c>
      <c r="F33" s="182">
        <f t="shared" si="0"/>
        <v>98.4771195339227</v>
      </c>
      <c r="G33" s="182">
        <f t="shared" si="1"/>
        <v>98.4771195339227</v>
      </c>
      <c r="H33" s="60"/>
      <c r="I33" s="60"/>
    </row>
    <row r="34" spans="1:9" ht="33.75">
      <c r="A34" s="12" t="s">
        <v>97</v>
      </c>
      <c r="B34" s="41" t="s">
        <v>98</v>
      </c>
      <c r="C34" s="174">
        <v>0</v>
      </c>
      <c r="D34" s="112">
        <f aca="true" t="shared" si="3" ref="D34:D39">C34/12*12</f>
        <v>0</v>
      </c>
      <c r="E34" s="174">
        <v>0</v>
      </c>
      <c r="F34" s="182">
        <v>0</v>
      </c>
      <c r="G34" s="182">
        <v>0</v>
      </c>
      <c r="I34" s="59"/>
    </row>
    <row r="35" spans="1:9" ht="12.75" customHeight="1" hidden="1">
      <c r="A35" s="9"/>
      <c r="B35" s="42"/>
      <c r="C35" s="174"/>
      <c r="D35" s="112">
        <f t="shared" si="3"/>
        <v>0</v>
      </c>
      <c r="E35" s="174"/>
      <c r="F35" s="182" t="e">
        <f t="shared" si="0"/>
        <v>#DIV/0!</v>
      </c>
      <c r="G35" s="182" t="e">
        <f t="shared" si="1"/>
        <v>#DIV/0!</v>
      </c>
      <c r="I35" s="59"/>
    </row>
    <row r="36" spans="1:9" ht="20.25" customHeight="1">
      <c r="A36" s="11" t="s">
        <v>127</v>
      </c>
      <c r="B36" s="42" t="s">
        <v>37</v>
      </c>
      <c r="C36" s="161">
        <v>207242</v>
      </c>
      <c r="D36" s="112">
        <f t="shared" si="3"/>
        <v>207242</v>
      </c>
      <c r="E36" s="161">
        <v>206447</v>
      </c>
      <c r="F36" s="182">
        <f>E36/D36*100</f>
        <v>99.61639049999518</v>
      </c>
      <c r="G36" s="182">
        <f>E36/C36*100</f>
        <v>99.61639049999518</v>
      </c>
      <c r="I36" s="60"/>
    </row>
    <row r="37" spans="1:9" ht="15" customHeight="1">
      <c r="A37" s="13" t="s">
        <v>129</v>
      </c>
      <c r="B37" s="43" t="s">
        <v>38</v>
      </c>
      <c r="C37" s="200">
        <v>8327</v>
      </c>
      <c r="D37" s="112">
        <f t="shared" si="3"/>
        <v>8327</v>
      </c>
      <c r="E37" s="200">
        <v>8097</v>
      </c>
      <c r="F37" s="182">
        <f>E37/D37*100</f>
        <v>97.23790080461151</v>
      </c>
      <c r="G37" s="182">
        <f>E37/C37*100</f>
        <v>97.23790080461151</v>
      </c>
      <c r="I37" s="60"/>
    </row>
    <row r="38" spans="1:7" ht="24.75" customHeight="1">
      <c r="A38" s="14" t="s">
        <v>39</v>
      </c>
      <c r="B38" s="44" t="s">
        <v>99</v>
      </c>
      <c r="C38" s="174">
        <v>0</v>
      </c>
      <c r="D38" s="112">
        <f t="shared" si="3"/>
        <v>0</v>
      </c>
      <c r="E38" s="174">
        <v>0</v>
      </c>
      <c r="F38" s="182">
        <v>0</v>
      </c>
      <c r="G38" s="182">
        <v>0</v>
      </c>
    </row>
    <row r="39" spans="1:7" ht="26.25" customHeight="1">
      <c r="A39" s="14" t="s">
        <v>130</v>
      </c>
      <c r="B39" s="45" t="s">
        <v>131</v>
      </c>
      <c r="C39" s="176">
        <v>0</v>
      </c>
      <c r="D39" s="112">
        <f t="shared" si="3"/>
        <v>0</v>
      </c>
      <c r="E39" s="174">
        <v>0</v>
      </c>
      <c r="F39" s="182">
        <v>0</v>
      </c>
      <c r="G39" s="182">
        <v>0</v>
      </c>
    </row>
    <row r="40" spans="1:7" ht="53.25" customHeight="1" thickBot="1">
      <c r="A40" s="14" t="s">
        <v>133</v>
      </c>
      <c r="B40" s="45" t="s">
        <v>100</v>
      </c>
      <c r="C40" s="177">
        <v>0</v>
      </c>
      <c r="D40" s="189">
        <f>C40/12*11</f>
        <v>0</v>
      </c>
      <c r="E40" s="161">
        <v>-4044</v>
      </c>
      <c r="F40" s="182">
        <v>0</v>
      </c>
      <c r="G40" s="182">
        <v>0</v>
      </c>
    </row>
    <row r="41" spans="1:7" ht="27" customHeight="1" thickBot="1">
      <c r="A41" s="15" t="s">
        <v>40</v>
      </c>
      <c r="B41" s="46" t="s">
        <v>41</v>
      </c>
      <c r="C41" s="190">
        <v>0</v>
      </c>
      <c r="D41" s="191">
        <f>C41/12*10</f>
        <v>0</v>
      </c>
      <c r="E41" s="190">
        <v>0</v>
      </c>
      <c r="F41" s="192">
        <v>0</v>
      </c>
      <c r="G41" s="193">
        <v>0</v>
      </c>
    </row>
    <row r="42" spans="1:10" ht="18" customHeight="1" thickBot="1">
      <c r="A42" s="209" t="s">
        <v>42</v>
      </c>
      <c r="B42" s="210"/>
      <c r="C42" s="65">
        <f>C30+C11</f>
        <v>940942</v>
      </c>
      <c r="D42" s="65">
        <f>D30+D11</f>
        <v>940942</v>
      </c>
      <c r="E42" s="64">
        <f>E29+E11</f>
        <v>925078</v>
      </c>
      <c r="F42" s="57">
        <f t="shared" si="0"/>
        <v>98.31402998271945</v>
      </c>
      <c r="G42" s="58">
        <f t="shared" si="1"/>
        <v>98.31402998271945</v>
      </c>
      <c r="I42" s="19"/>
      <c r="J42" s="19"/>
    </row>
    <row r="43" ht="10.5" customHeight="1">
      <c r="A43" s="47"/>
    </row>
    <row r="44" ht="12.75" hidden="1"/>
    <row r="45" spans="1:2" ht="14.25" customHeight="1">
      <c r="A45" s="201" t="s">
        <v>115</v>
      </c>
      <c r="B45" s="201"/>
    </row>
    <row r="46" spans="1:2" ht="12.75">
      <c r="A46" s="201"/>
      <c r="B46" s="201"/>
    </row>
    <row r="47" spans="1:7" ht="14.25">
      <c r="A47" s="201"/>
      <c r="B47" s="201"/>
      <c r="E47" s="202" t="s">
        <v>125</v>
      </c>
      <c r="F47" s="202"/>
      <c r="G47" s="202"/>
    </row>
    <row r="51" ht="12.75">
      <c r="E51" s="19"/>
    </row>
  </sheetData>
  <sheetProtection/>
  <mergeCells count="14">
    <mergeCell ref="B2:G2"/>
    <mergeCell ref="A4:G4"/>
    <mergeCell ref="A5:G5"/>
    <mergeCell ref="E7:G7"/>
    <mergeCell ref="A45:B47"/>
    <mergeCell ref="E47:G47"/>
    <mergeCell ref="B8:B10"/>
    <mergeCell ref="C8:C10"/>
    <mergeCell ref="D8:D10"/>
    <mergeCell ref="E8:E10"/>
    <mergeCell ref="A42:B42"/>
    <mergeCell ref="F8:F10"/>
    <mergeCell ref="G8:G10"/>
    <mergeCell ref="A8:A10"/>
  </mergeCells>
  <printOptions/>
  <pageMargins left="0.57" right="0.23" top="0.46" bottom="0.58" header="0.21" footer="0.3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I68" sqref="I68"/>
    </sheetView>
  </sheetViews>
  <sheetFormatPr defaultColWidth="9.140625" defaultRowHeight="12.75"/>
  <cols>
    <col min="1" max="1" width="5.8515625" style="16" customWidth="1"/>
    <col min="2" max="2" width="52.00390625" style="16" customWidth="1"/>
    <col min="3" max="3" width="12.57421875" style="16" customWidth="1"/>
    <col min="4" max="4" width="8.421875" style="16" hidden="1" customWidth="1"/>
    <col min="5" max="5" width="11.28125" style="16" customWidth="1"/>
    <col min="6" max="6" width="1.57421875" style="16" hidden="1" customWidth="1"/>
    <col min="7" max="7" width="9.28125" style="16" customWidth="1"/>
    <col min="8" max="16384" width="9.140625" style="51" customWidth="1"/>
  </cols>
  <sheetData>
    <row r="1" spans="2:7" ht="11.25" customHeight="1">
      <c r="B1" s="68"/>
      <c r="C1" s="217" t="s">
        <v>123</v>
      </c>
      <c r="D1" s="217"/>
      <c r="E1" s="217"/>
      <c r="F1" s="217"/>
      <c r="G1" s="217"/>
    </row>
    <row r="2" spans="2:7" ht="11.25" customHeight="1">
      <c r="B2" s="218"/>
      <c r="C2" s="218"/>
      <c r="D2" s="218"/>
      <c r="E2" s="218"/>
      <c r="F2" s="218"/>
      <c r="G2" s="218"/>
    </row>
    <row r="3" spans="1:7" ht="12.75">
      <c r="A3" s="215" t="s">
        <v>126</v>
      </c>
      <c r="B3" s="215"/>
      <c r="C3" s="215"/>
      <c r="D3" s="215"/>
      <c r="E3" s="215"/>
      <c r="F3" s="215"/>
      <c r="G3" s="215"/>
    </row>
    <row r="4" spans="1:7" ht="12.75">
      <c r="A4" s="219" t="s">
        <v>136</v>
      </c>
      <c r="B4" s="219"/>
      <c r="C4" s="219"/>
      <c r="D4" s="219"/>
      <c r="E4" s="219"/>
      <c r="F4" s="219"/>
      <c r="G4" s="219"/>
    </row>
    <row r="5" spans="5:7" ht="12.75" customHeight="1" thickBot="1">
      <c r="E5" s="220" t="s">
        <v>43</v>
      </c>
      <c r="F5" s="220"/>
      <c r="G5" s="220"/>
    </row>
    <row r="6" spans="1:7" s="1" customFormat="1" ht="57" customHeight="1" thickBot="1">
      <c r="A6" s="69" t="s">
        <v>44</v>
      </c>
      <c r="B6" s="70" t="s">
        <v>45</v>
      </c>
      <c r="C6" s="66" t="s">
        <v>85</v>
      </c>
      <c r="D6" s="67" t="s">
        <v>46</v>
      </c>
      <c r="E6" s="66" t="s">
        <v>47</v>
      </c>
      <c r="F6" s="66" t="s">
        <v>48</v>
      </c>
      <c r="G6" s="71" t="s">
        <v>86</v>
      </c>
    </row>
    <row r="7" spans="1:7" ht="12" customHeight="1" thickBot="1">
      <c r="A7" s="72">
        <v>100</v>
      </c>
      <c r="B7" s="73" t="s">
        <v>49</v>
      </c>
      <c r="C7" s="160">
        <f>SUM(C8:C15)</f>
        <v>54660</v>
      </c>
      <c r="D7" s="114"/>
      <c r="E7" s="115">
        <f>SUM(E8:E15)</f>
        <v>52939</v>
      </c>
      <c r="F7" s="114"/>
      <c r="G7" s="116">
        <f aca="true" t="shared" si="0" ref="G7:G59">E7/C7*100</f>
        <v>96.8514452982071</v>
      </c>
    </row>
    <row r="8" spans="1:7" s="52" customFormat="1" ht="12.75" customHeight="1">
      <c r="A8" s="74">
        <v>102</v>
      </c>
      <c r="B8" s="144" t="s">
        <v>83</v>
      </c>
      <c r="C8" s="162">
        <v>1780</v>
      </c>
      <c r="D8" s="117"/>
      <c r="E8" s="163">
        <v>1737</v>
      </c>
      <c r="F8" s="117"/>
      <c r="G8" s="118">
        <f t="shared" si="0"/>
        <v>97.58426966292136</v>
      </c>
    </row>
    <row r="9" spans="1:7" ht="23.25" customHeight="1">
      <c r="A9" s="75">
        <v>103</v>
      </c>
      <c r="B9" s="145" t="s">
        <v>50</v>
      </c>
      <c r="C9" s="162">
        <v>1829</v>
      </c>
      <c r="D9" s="30"/>
      <c r="E9" s="163">
        <v>1804</v>
      </c>
      <c r="F9" s="30"/>
      <c r="G9" s="119">
        <f t="shared" si="0"/>
        <v>98.63313285948607</v>
      </c>
    </row>
    <row r="10" spans="1:7" ht="24" customHeight="1">
      <c r="A10" s="75">
        <v>104</v>
      </c>
      <c r="B10" s="145" t="s">
        <v>84</v>
      </c>
      <c r="C10" s="162">
        <v>32383</v>
      </c>
      <c r="D10" s="30"/>
      <c r="E10" s="163">
        <v>31676</v>
      </c>
      <c r="F10" s="30"/>
      <c r="G10" s="119">
        <f t="shared" si="0"/>
        <v>97.81675570515394</v>
      </c>
    </row>
    <row r="11" spans="1:7" ht="24" customHeight="1">
      <c r="A11" s="76">
        <v>105</v>
      </c>
      <c r="B11" s="146" t="s">
        <v>118</v>
      </c>
      <c r="C11" s="162">
        <v>1</v>
      </c>
      <c r="D11" s="33"/>
      <c r="E11" s="196">
        <v>1</v>
      </c>
      <c r="F11" s="33"/>
      <c r="G11" s="120">
        <f t="shared" si="0"/>
        <v>100</v>
      </c>
    </row>
    <row r="12" spans="1:7" ht="45" customHeight="1">
      <c r="A12" s="76">
        <v>106</v>
      </c>
      <c r="B12" s="147" t="s">
        <v>119</v>
      </c>
      <c r="C12" s="162">
        <v>7264</v>
      </c>
      <c r="D12" s="33"/>
      <c r="E12" s="163">
        <v>6971</v>
      </c>
      <c r="F12" s="33"/>
      <c r="G12" s="120">
        <f t="shared" si="0"/>
        <v>95.96640969162996</v>
      </c>
    </row>
    <row r="13" spans="1:7" ht="18" customHeight="1">
      <c r="A13" s="76">
        <v>107</v>
      </c>
      <c r="B13" s="148" t="s">
        <v>120</v>
      </c>
      <c r="C13" s="159">
        <v>0</v>
      </c>
      <c r="D13" s="33"/>
      <c r="E13" s="159">
        <v>0</v>
      </c>
      <c r="F13" s="33"/>
      <c r="G13" s="120">
        <v>0</v>
      </c>
    </row>
    <row r="14" spans="1:7" ht="16.5" customHeight="1">
      <c r="A14" s="77">
        <v>113</v>
      </c>
      <c r="B14" s="149" t="s">
        <v>52</v>
      </c>
      <c r="C14" s="162">
        <v>11231</v>
      </c>
      <c r="D14" s="30"/>
      <c r="E14" s="163">
        <v>10750</v>
      </c>
      <c r="F14" s="30"/>
      <c r="G14" s="119">
        <f t="shared" si="0"/>
        <v>95.71721129017897</v>
      </c>
    </row>
    <row r="15" spans="1:7" ht="14.25" customHeight="1" thickBot="1">
      <c r="A15" s="78">
        <v>111</v>
      </c>
      <c r="B15" s="150" t="s">
        <v>121</v>
      </c>
      <c r="C15" s="162">
        <v>172</v>
      </c>
      <c r="D15" s="59"/>
      <c r="E15" s="113">
        <v>0</v>
      </c>
      <c r="F15" s="59"/>
      <c r="G15" s="121">
        <f t="shared" si="0"/>
        <v>0</v>
      </c>
    </row>
    <row r="16" spans="1:7" ht="15" customHeight="1" thickBot="1">
      <c r="A16" s="79">
        <v>200</v>
      </c>
      <c r="B16" s="151" t="s">
        <v>116</v>
      </c>
      <c r="C16" s="116">
        <f>C17</f>
        <v>806</v>
      </c>
      <c r="D16" s="170">
        <f>D17</f>
        <v>0</v>
      </c>
      <c r="E16" s="116">
        <f>E17</f>
        <v>806</v>
      </c>
      <c r="F16" s="123"/>
      <c r="G16" s="116">
        <f t="shared" si="0"/>
        <v>100</v>
      </c>
    </row>
    <row r="17" spans="1:7" ht="15" customHeight="1" thickBot="1">
      <c r="A17" s="79">
        <v>203</v>
      </c>
      <c r="B17" s="151" t="s">
        <v>117</v>
      </c>
      <c r="C17" s="162">
        <v>806</v>
      </c>
      <c r="D17" s="123"/>
      <c r="E17" s="163">
        <v>806</v>
      </c>
      <c r="F17" s="123"/>
      <c r="G17" s="116">
        <f>E17/C17*100</f>
        <v>100</v>
      </c>
    </row>
    <row r="18" spans="1:7" ht="23.25" customHeight="1" thickBot="1">
      <c r="A18" s="80">
        <v>300</v>
      </c>
      <c r="B18" s="152" t="s">
        <v>53</v>
      </c>
      <c r="C18" s="160">
        <f>SUM(C19:C21)</f>
        <v>8631</v>
      </c>
      <c r="D18" s="171"/>
      <c r="E18" s="160">
        <f>SUM(E19:E21)</f>
        <v>8605</v>
      </c>
      <c r="F18" s="123"/>
      <c r="G18" s="116">
        <f t="shared" si="0"/>
        <v>99.6987602827019</v>
      </c>
    </row>
    <row r="19" spans="1:7" ht="37.5" customHeight="1">
      <c r="A19" s="81">
        <v>309</v>
      </c>
      <c r="B19" s="145" t="s">
        <v>101</v>
      </c>
      <c r="C19" s="162">
        <v>7569</v>
      </c>
      <c r="D19" s="125"/>
      <c r="E19" s="163">
        <v>7550</v>
      </c>
      <c r="F19" s="125"/>
      <c r="G19" s="126">
        <f t="shared" si="0"/>
        <v>99.7489760866693</v>
      </c>
    </row>
    <row r="20" spans="1:8" ht="20.25" customHeight="1">
      <c r="A20" s="75">
        <v>310</v>
      </c>
      <c r="B20" s="145" t="s">
        <v>54</v>
      </c>
      <c r="C20" s="162">
        <v>662</v>
      </c>
      <c r="D20" s="30"/>
      <c r="E20" s="163">
        <v>662</v>
      </c>
      <c r="F20" s="30"/>
      <c r="G20" s="119">
        <f t="shared" si="0"/>
        <v>100</v>
      </c>
      <c r="H20" s="16"/>
    </row>
    <row r="21" spans="1:8" ht="24" customHeight="1" thickBot="1">
      <c r="A21" s="78">
        <v>314</v>
      </c>
      <c r="B21" s="153" t="s">
        <v>102</v>
      </c>
      <c r="C21" s="164">
        <v>400</v>
      </c>
      <c r="D21" s="59"/>
      <c r="E21" s="127">
        <v>393</v>
      </c>
      <c r="F21" s="59"/>
      <c r="G21" s="120">
        <f t="shared" si="0"/>
        <v>98.25</v>
      </c>
      <c r="H21" s="16"/>
    </row>
    <row r="22" spans="1:8" ht="17.25" customHeight="1" thickBot="1">
      <c r="A22" s="80">
        <v>400</v>
      </c>
      <c r="B22" s="154" t="s">
        <v>55</v>
      </c>
      <c r="C22" s="172">
        <f>SUM(C23:C29)</f>
        <v>194234</v>
      </c>
      <c r="D22" s="171"/>
      <c r="E22" s="160">
        <f>SUM(E23:E29)</f>
        <v>157706</v>
      </c>
      <c r="F22" s="123"/>
      <c r="G22" s="116">
        <f t="shared" si="0"/>
        <v>81.19381776619953</v>
      </c>
      <c r="H22" s="16"/>
    </row>
    <row r="23" spans="1:8" ht="15" customHeight="1">
      <c r="A23" s="82">
        <v>405</v>
      </c>
      <c r="B23" s="83" t="s">
        <v>56</v>
      </c>
      <c r="C23" s="165">
        <v>470</v>
      </c>
      <c r="D23" s="125"/>
      <c r="E23" s="128">
        <v>63</v>
      </c>
      <c r="F23" s="125"/>
      <c r="G23" s="126">
        <f t="shared" si="0"/>
        <v>13.404255319148936</v>
      </c>
      <c r="H23" s="16"/>
    </row>
    <row r="24" spans="1:7" ht="13.5" customHeight="1">
      <c r="A24" s="82">
        <v>406</v>
      </c>
      <c r="B24" s="54" t="s">
        <v>57</v>
      </c>
      <c r="C24" s="162">
        <v>78569</v>
      </c>
      <c r="D24" s="125"/>
      <c r="E24" s="163">
        <v>71952</v>
      </c>
      <c r="F24" s="125"/>
      <c r="G24" s="119">
        <f t="shared" si="0"/>
        <v>91.57810332319363</v>
      </c>
    </row>
    <row r="25" spans="1:7" ht="12" customHeight="1">
      <c r="A25" s="82">
        <v>407</v>
      </c>
      <c r="B25" s="84" t="s">
        <v>58</v>
      </c>
      <c r="C25" s="162">
        <v>0</v>
      </c>
      <c r="D25" s="125"/>
      <c r="E25" s="128">
        <v>0</v>
      </c>
      <c r="F25" s="125"/>
      <c r="G25" s="119">
        <v>0</v>
      </c>
    </row>
    <row r="26" spans="1:7" ht="12.75" customHeight="1">
      <c r="A26" s="85">
        <v>408</v>
      </c>
      <c r="B26" s="86" t="s">
        <v>59</v>
      </c>
      <c r="C26" s="162">
        <v>2221</v>
      </c>
      <c r="D26" s="59"/>
      <c r="E26" s="132">
        <v>2216</v>
      </c>
      <c r="F26" s="59"/>
      <c r="G26" s="119">
        <f t="shared" si="0"/>
        <v>99.77487618190004</v>
      </c>
    </row>
    <row r="27" spans="1:8" ht="12" customHeight="1">
      <c r="A27" s="87">
        <v>409</v>
      </c>
      <c r="B27" s="54" t="s">
        <v>103</v>
      </c>
      <c r="C27" s="162">
        <v>104831</v>
      </c>
      <c r="D27" s="129"/>
      <c r="E27" s="163">
        <v>75377</v>
      </c>
      <c r="F27" s="130"/>
      <c r="G27" s="119">
        <f t="shared" si="0"/>
        <v>71.90334920014118</v>
      </c>
      <c r="H27" s="53"/>
    </row>
    <row r="28" spans="1:8" ht="12" customHeight="1">
      <c r="A28" s="87">
        <v>410</v>
      </c>
      <c r="B28" s="54" t="s">
        <v>104</v>
      </c>
      <c r="C28" s="162">
        <v>862</v>
      </c>
      <c r="D28" s="129"/>
      <c r="E28" s="130">
        <v>860</v>
      </c>
      <c r="F28" s="130"/>
      <c r="G28" s="119">
        <f t="shared" si="0"/>
        <v>99.76798143851508</v>
      </c>
      <c r="H28" s="53"/>
    </row>
    <row r="29" spans="1:7" ht="12.75" customHeight="1" thickBot="1">
      <c r="A29" s="85">
        <v>412</v>
      </c>
      <c r="B29" s="88" t="s">
        <v>60</v>
      </c>
      <c r="C29" s="162">
        <v>7281</v>
      </c>
      <c r="D29" s="59"/>
      <c r="E29" s="163">
        <v>7238</v>
      </c>
      <c r="F29" s="59"/>
      <c r="G29" s="120">
        <f t="shared" si="0"/>
        <v>99.40942178272215</v>
      </c>
    </row>
    <row r="30" spans="1:7" s="2" customFormat="1" ht="15.75" customHeight="1" thickBot="1">
      <c r="A30" s="89">
        <v>500</v>
      </c>
      <c r="B30" s="90" t="s">
        <v>61</v>
      </c>
      <c r="C30" s="160">
        <f>SUM(C31:C34)</f>
        <v>364193</v>
      </c>
      <c r="D30" s="123"/>
      <c r="E30" s="131">
        <f>SUM(E31:E34)</f>
        <v>246888</v>
      </c>
      <c r="F30" s="123"/>
      <c r="G30" s="116">
        <f t="shared" si="0"/>
        <v>67.79042979958429</v>
      </c>
    </row>
    <row r="31" spans="1:7" ht="12" customHeight="1">
      <c r="A31" s="5">
        <v>501</v>
      </c>
      <c r="B31" s="91" t="s">
        <v>62</v>
      </c>
      <c r="C31" s="162">
        <v>2455</v>
      </c>
      <c r="D31" s="125"/>
      <c r="E31" s="163">
        <v>2350</v>
      </c>
      <c r="F31" s="125"/>
      <c r="G31" s="126">
        <f t="shared" si="0"/>
        <v>95.72301425661914</v>
      </c>
    </row>
    <row r="32" spans="1:7" ht="12" customHeight="1">
      <c r="A32" s="6">
        <v>502</v>
      </c>
      <c r="B32" s="92" t="s">
        <v>63</v>
      </c>
      <c r="C32" s="162">
        <v>315110</v>
      </c>
      <c r="D32" s="30"/>
      <c r="E32" s="197">
        <v>203752</v>
      </c>
      <c r="F32" s="30"/>
      <c r="G32" s="119">
        <f t="shared" si="0"/>
        <v>64.66059471295738</v>
      </c>
    </row>
    <row r="33" spans="1:7" ht="12" customHeight="1">
      <c r="A33" s="7">
        <v>503</v>
      </c>
      <c r="B33" s="93" t="s">
        <v>64</v>
      </c>
      <c r="C33" s="162">
        <v>40035</v>
      </c>
      <c r="D33" s="33"/>
      <c r="E33" s="163">
        <v>34193</v>
      </c>
      <c r="F33" s="33"/>
      <c r="G33" s="119">
        <f t="shared" si="0"/>
        <v>85.40776820282254</v>
      </c>
    </row>
    <row r="34" spans="1:7" ht="14.25" customHeight="1" thickBot="1">
      <c r="A34" s="7">
        <v>505</v>
      </c>
      <c r="B34" s="93" t="s">
        <v>65</v>
      </c>
      <c r="C34" s="166">
        <v>6593</v>
      </c>
      <c r="D34" s="33"/>
      <c r="E34" s="198">
        <v>6593</v>
      </c>
      <c r="F34" s="33"/>
      <c r="G34" s="119">
        <f t="shared" si="0"/>
        <v>100</v>
      </c>
    </row>
    <row r="35" spans="1:7" s="2" customFormat="1" ht="13.5" customHeight="1" thickBot="1">
      <c r="A35" s="89">
        <v>600</v>
      </c>
      <c r="B35" s="90" t="s">
        <v>66</v>
      </c>
      <c r="C35" s="167">
        <v>1135</v>
      </c>
      <c r="D35" s="123"/>
      <c r="E35" s="122">
        <v>974</v>
      </c>
      <c r="F35" s="123"/>
      <c r="G35" s="116">
        <f t="shared" si="0"/>
        <v>85.81497797356829</v>
      </c>
    </row>
    <row r="36" spans="1:7" s="2" customFormat="1" ht="12" customHeight="1" thickBot="1">
      <c r="A36" s="94">
        <v>700</v>
      </c>
      <c r="B36" s="95" t="s">
        <v>67</v>
      </c>
      <c r="C36" s="173">
        <f>SUM(C37:C41)</f>
        <v>380498</v>
      </c>
      <c r="D36" s="114"/>
      <c r="E36" s="115">
        <f>SUM(E37:E41)</f>
        <v>370255</v>
      </c>
      <c r="F36" s="114"/>
      <c r="G36" s="116">
        <f t="shared" si="0"/>
        <v>97.30800161893099</v>
      </c>
    </row>
    <row r="37" spans="1:7" s="2" customFormat="1" ht="12" customHeight="1">
      <c r="A37" s="5">
        <v>701</v>
      </c>
      <c r="B37" s="91" t="s">
        <v>68</v>
      </c>
      <c r="C37" s="162">
        <v>124261</v>
      </c>
      <c r="D37" s="125"/>
      <c r="E37" s="168">
        <v>124212</v>
      </c>
      <c r="F37" s="125"/>
      <c r="G37" s="126">
        <f t="shared" si="0"/>
        <v>99.96056687134339</v>
      </c>
    </row>
    <row r="38" spans="1:7" s="2" customFormat="1" ht="12" customHeight="1">
      <c r="A38" s="6">
        <v>702</v>
      </c>
      <c r="B38" s="92" t="s">
        <v>69</v>
      </c>
      <c r="C38" s="162">
        <v>195696</v>
      </c>
      <c r="D38" s="30"/>
      <c r="E38" s="168">
        <v>193579</v>
      </c>
      <c r="F38" s="30"/>
      <c r="G38" s="119">
        <f t="shared" si="0"/>
        <v>98.91822009647618</v>
      </c>
    </row>
    <row r="39" spans="1:7" s="2" customFormat="1" ht="12" customHeight="1">
      <c r="A39" s="6">
        <v>703</v>
      </c>
      <c r="B39" s="92" t="s">
        <v>132</v>
      </c>
      <c r="C39" s="162">
        <v>51651</v>
      </c>
      <c r="D39" s="30"/>
      <c r="E39" s="168">
        <v>43637</v>
      </c>
      <c r="F39" s="30"/>
      <c r="G39" s="119">
        <f t="shared" si="0"/>
        <v>84.48432750575982</v>
      </c>
    </row>
    <row r="40" spans="1:7" s="2" customFormat="1" ht="12" customHeight="1">
      <c r="A40" s="6">
        <v>707</v>
      </c>
      <c r="B40" s="96" t="s">
        <v>70</v>
      </c>
      <c r="C40" s="163">
        <v>143</v>
      </c>
      <c r="D40" s="30"/>
      <c r="E40" s="132">
        <v>143</v>
      </c>
      <c r="F40" s="30"/>
      <c r="G40" s="119">
        <f t="shared" si="0"/>
        <v>100</v>
      </c>
    </row>
    <row r="41" spans="1:7" s="2" customFormat="1" ht="13.5" customHeight="1" thickBot="1">
      <c r="A41" s="7">
        <v>709</v>
      </c>
      <c r="B41" s="97" t="s">
        <v>71</v>
      </c>
      <c r="C41" s="163">
        <v>8747</v>
      </c>
      <c r="D41" s="33"/>
      <c r="E41" s="168">
        <v>8684</v>
      </c>
      <c r="F41" s="33"/>
      <c r="G41" s="120">
        <f>E41/C41*100</f>
        <v>99.27975305819137</v>
      </c>
    </row>
    <row r="42" spans="1:7" s="2" customFormat="1" ht="12" customHeight="1" thickBot="1">
      <c r="A42" s="98">
        <v>800</v>
      </c>
      <c r="B42" s="99" t="s">
        <v>72</v>
      </c>
      <c r="C42" s="172">
        <f>SUM(C43:C44)</f>
        <v>46545</v>
      </c>
      <c r="D42" s="171">
        <f>SUM(D43:D44)</f>
        <v>0</v>
      </c>
      <c r="E42" s="160">
        <f>SUM(E43:E44)</f>
        <v>46541</v>
      </c>
      <c r="F42" s="123"/>
      <c r="G42" s="116">
        <f t="shared" si="0"/>
        <v>99.99140616607583</v>
      </c>
    </row>
    <row r="43" spans="1:7" s="2" customFormat="1" ht="13.5" customHeight="1">
      <c r="A43" s="5">
        <v>801</v>
      </c>
      <c r="B43" s="91" t="s">
        <v>73</v>
      </c>
      <c r="C43" s="163">
        <v>43342</v>
      </c>
      <c r="D43" s="125"/>
      <c r="E43" s="168">
        <v>43338</v>
      </c>
      <c r="F43" s="125"/>
      <c r="G43" s="126">
        <f t="shared" si="0"/>
        <v>99.99077107655393</v>
      </c>
    </row>
    <row r="44" spans="1:7" s="2" customFormat="1" ht="13.5" customHeight="1" thickBot="1">
      <c r="A44" s="7">
        <v>804</v>
      </c>
      <c r="B44" s="93" t="s">
        <v>74</v>
      </c>
      <c r="C44" s="163">
        <v>3203</v>
      </c>
      <c r="D44" s="33"/>
      <c r="E44" s="168">
        <v>3203</v>
      </c>
      <c r="F44" s="33"/>
      <c r="G44" s="120">
        <f t="shared" si="0"/>
        <v>100</v>
      </c>
    </row>
    <row r="45" spans="1:7" s="2" customFormat="1" ht="12" customHeight="1" thickBot="1">
      <c r="A45" s="100">
        <v>1000</v>
      </c>
      <c r="B45" s="99" t="s">
        <v>76</v>
      </c>
      <c r="C45" s="172">
        <f>SUM(C47:C49)</f>
        <v>34196</v>
      </c>
      <c r="D45" s="171"/>
      <c r="E45" s="160">
        <f>SUM(E47:E49)</f>
        <v>33402</v>
      </c>
      <c r="F45" s="123"/>
      <c r="G45" s="116">
        <f t="shared" si="0"/>
        <v>97.67809100479589</v>
      </c>
    </row>
    <row r="46" spans="1:7" s="2" customFormat="1" ht="12" customHeight="1">
      <c r="A46" s="101">
        <v>1002</v>
      </c>
      <c r="B46" s="102" t="s">
        <v>105</v>
      </c>
      <c r="C46" s="133">
        <v>0</v>
      </c>
      <c r="D46" s="125"/>
      <c r="E46" s="128">
        <v>0</v>
      </c>
      <c r="F46" s="125"/>
      <c r="G46" s="126">
        <v>0</v>
      </c>
    </row>
    <row r="47" spans="1:7" s="3" customFormat="1" ht="12" customHeight="1">
      <c r="A47" s="103">
        <v>1003</v>
      </c>
      <c r="B47" s="96" t="s">
        <v>77</v>
      </c>
      <c r="C47" s="163">
        <v>30265</v>
      </c>
      <c r="D47" s="42"/>
      <c r="E47" s="168">
        <v>29786</v>
      </c>
      <c r="F47" s="42"/>
      <c r="G47" s="119">
        <f t="shared" si="0"/>
        <v>98.41731372872957</v>
      </c>
    </row>
    <row r="48" spans="1:7" s="3" customFormat="1" ht="13.5" customHeight="1">
      <c r="A48" s="194">
        <v>1004</v>
      </c>
      <c r="B48" s="97" t="s">
        <v>134</v>
      </c>
      <c r="C48" s="163">
        <v>2007</v>
      </c>
      <c r="D48" s="195"/>
      <c r="E48" s="168">
        <v>1749</v>
      </c>
      <c r="F48" s="195"/>
      <c r="G48" s="119">
        <f>E48/C48*100</f>
        <v>87.14499252615845</v>
      </c>
    </row>
    <row r="49" spans="1:7" s="2" customFormat="1" ht="17.25" customHeight="1" thickBot="1">
      <c r="A49" s="104">
        <v>1006</v>
      </c>
      <c r="B49" s="105" t="s">
        <v>78</v>
      </c>
      <c r="C49" s="163">
        <v>1924</v>
      </c>
      <c r="D49" s="134"/>
      <c r="E49" s="168">
        <v>1867</v>
      </c>
      <c r="F49" s="134"/>
      <c r="G49" s="119">
        <f t="shared" si="0"/>
        <v>97.03742203742203</v>
      </c>
    </row>
    <row r="50" spans="1:7" ht="13.5" customHeight="1" hidden="1">
      <c r="A50" s="106">
        <v>1101</v>
      </c>
      <c r="B50" s="107" t="s">
        <v>79</v>
      </c>
      <c r="C50" s="135"/>
      <c r="D50" s="136"/>
      <c r="E50" s="137"/>
      <c r="F50" s="136"/>
      <c r="G50" s="119" t="e">
        <f t="shared" si="0"/>
        <v>#DIV/0!</v>
      </c>
    </row>
    <row r="51" spans="1:7" ht="13.5" customHeight="1" hidden="1">
      <c r="A51" s="103">
        <v>1102</v>
      </c>
      <c r="B51" s="96" t="s">
        <v>80</v>
      </c>
      <c r="C51" s="138"/>
      <c r="D51" s="30"/>
      <c r="E51" s="132"/>
      <c r="F51" s="30"/>
      <c r="G51" s="119" t="e">
        <f t="shared" si="0"/>
        <v>#DIV/0!</v>
      </c>
    </row>
    <row r="52" spans="1:7" ht="14.25" customHeight="1" hidden="1">
      <c r="A52" s="103">
        <v>1103</v>
      </c>
      <c r="B52" s="96" t="s">
        <v>81</v>
      </c>
      <c r="C52" s="138"/>
      <c r="D52" s="30"/>
      <c r="E52" s="132"/>
      <c r="F52" s="30"/>
      <c r="G52" s="119" t="e">
        <f t="shared" si="0"/>
        <v>#DIV/0!</v>
      </c>
    </row>
    <row r="53" spans="1:7" ht="13.5" customHeight="1" hidden="1">
      <c r="A53" s="108">
        <v>1104</v>
      </c>
      <c r="B53" s="88" t="s">
        <v>82</v>
      </c>
      <c r="C53" s="139"/>
      <c r="D53" s="59"/>
      <c r="E53" s="127"/>
      <c r="F53" s="59"/>
      <c r="G53" s="120" t="e">
        <f t="shared" si="0"/>
        <v>#DIV/0!</v>
      </c>
    </row>
    <row r="54" spans="1:7" ht="13.5" customHeight="1" thickBot="1">
      <c r="A54" s="100">
        <v>1100</v>
      </c>
      <c r="B54" s="99" t="s">
        <v>75</v>
      </c>
      <c r="C54" s="172">
        <f>SUM(C55:C56)</f>
        <v>11480</v>
      </c>
      <c r="D54" s="123"/>
      <c r="E54" s="124">
        <f>SUM(E55:E56)</f>
        <v>11473</v>
      </c>
      <c r="F54" s="141"/>
      <c r="G54" s="116">
        <f t="shared" si="0"/>
        <v>99.9390243902439</v>
      </c>
    </row>
    <row r="55" spans="1:7" ht="13.5" customHeight="1">
      <c r="A55" s="109">
        <v>1102</v>
      </c>
      <c r="B55" s="107" t="s">
        <v>106</v>
      </c>
      <c r="C55" s="169">
        <v>8888</v>
      </c>
      <c r="D55" s="30"/>
      <c r="E55" s="168">
        <v>8885</v>
      </c>
      <c r="F55" s="130"/>
      <c r="G55" s="119">
        <f t="shared" si="0"/>
        <v>99.96624662466247</v>
      </c>
    </row>
    <row r="56" spans="1:7" ht="13.5" customHeight="1">
      <c r="A56" s="109">
        <v>1105</v>
      </c>
      <c r="B56" s="155" t="s">
        <v>122</v>
      </c>
      <c r="C56" s="169">
        <v>2592</v>
      </c>
      <c r="D56" s="30"/>
      <c r="E56" s="168">
        <v>2588</v>
      </c>
      <c r="F56" s="130"/>
      <c r="G56" s="119">
        <f t="shared" si="0"/>
        <v>99.84567901234568</v>
      </c>
    </row>
    <row r="57" spans="1:7" ht="13.5" customHeight="1">
      <c r="A57" s="110">
        <v>1200</v>
      </c>
      <c r="B57" s="156" t="s">
        <v>107</v>
      </c>
      <c r="C57" s="169">
        <v>2200</v>
      </c>
      <c r="D57" s="30"/>
      <c r="E57" s="168">
        <v>2200</v>
      </c>
      <c r="F57" s="130"/>
      <c r="G57" s="119">
        <f t="shared" si="0"/>
        <v>100</v>
      </c>
    </row>
    <row r="58" spans="1:7" ht="13.5" customHeight="1" thickBot="1">
      <c r="A58" s="111">
        <v>1300</v>
      </c>
      <c r="B58" s="157" t="s">
        <v>51</v>
      </c>
      <c r="C58" s="169">
        <v>531</v>
      </c>
      <c r="D58" s="33"/>
      <c r="E58" s="158">
        <v>5</v>
      </c>
      <c r="F58" s="142"/>
      <c r="G58" s="120">
        <f t="shared" si="0"/>
        <v>0.9416195856873822</v>
      </c>
    </row>
    <row r="59" spans="1:7" ht="16.5" customHeight="1" thickBot="1">
      <c r="A59" s="4"/>
      <c r="B59" s="8" t="s">
        <v>108</v>
      </c>
      <c r="C59" s="160">
        <f>C58+C57+C54+C45+C42+C36+C35+C30+C22+C18+C16+C7</f>
        <v>1099109</v>
      </c>
      <c r="D59" s="140"/>
      <c r="E59" s="143">
        <f>E58+E57+E54+E45+E42+E36+E35+E30+E22+E18+E16+E7</f>
        <v>931794</v>
      </c>
      <c r="F59" s="141"/>
      <c r="G59" s="116">
        <f t="shared" si="0"/>
        <v>84.77721499869439</v>
      </c>
    </row>
    <row r="60" ht="9.75" customHeight="1"/>
    <row r="61" spans="1:2" ht="14.25" customHeight="1">
      <c r="A61" s="201" t="s">
        <v>115</v>
      </c>
      <c r="B61" s="201"/>
    </row>
    <row r="62" spans="1:2" ht="12.75">
      <c r="A62" s="201"/>
      <c r="B62" s="201"/>
    </row>
    <row r="63" spans="1:7" ht="14.25">
      <c r="A63" s="201"/>
      <c r="B63" s="201"/>
      <c r="E63" s="202" t="s">
        <v>125</v>
      </c>
      <c r="F63" s="202"/>
      <c r="G63" s="202"/>
    </row>
  </sheetData>
  <sheetProtection/>
  <mergeCells count="7">
    <mergeCell ref="C1:G1"/>
    <mergeCell ref="B2:G2"/>
    <mergeCell ref="A3:G3"/>
    <mergeCell ref="A4:G4"/>
    <mergeCell ref="E5:G5"/>
    <mergeCell ref="A61:B63"/>
    <mergeCell ref="E63:G63"/>
  </mergeCells>
  <printOptions/>
  <pageMargins left="0.57" right="0.3" top="0.43" bottom="0.35" header="0.21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2020-06-16T05:44:16Z</cp:lastPrinted>
  <dcterms:created xsi:type="dcterms:W3CDTF">1996-10-08T23:32:33Z</dcterms:created>
  <dcterms:modified xsi:type="dcterms:W3CDTF">2021-02-20T05:50:18Z</dcterms:modified>
  <cp:category/>
  <cp:version/>
  <cp:contentType/>
  <cp:contentStatus/>
</cp:coreProperties>
</file>