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<sst xmlns="http://schemas.openxmlformats.org/spreadsheetml/2006/main" count="137" uniqueCount="134">
  <si>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</si>
  <si>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</si>
  <si>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</si>
  <si>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</si>
  <si>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</si>
  <si>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</si>
  <si>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</si>
  <si>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</si>
  <si>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</si>
  <si>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</si>
  <si>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</si>
  <si>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</si>
  <si>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</si>
  <si>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</si>
  <si>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</si>
  <si>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</si>
  <si>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</si>
  <si>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</si>
  <si>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</si>
  <si>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</si>
  <si>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</si>
  <si>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</si>
  <si>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</si>
  <si>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</si>
  <si>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</si>
  <si>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</si>
  <si>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</si>
  <si>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</si>
  <si>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</si>
  <si>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</si>
  <si>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</si>
  <si>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</si>
  <si>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</si>
  <si>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</si>
  <si>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</si>
  <si>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</si>
  <si>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</si>
  <si>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</si>
  <si>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</si>
  <si>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</si>
  <si>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</si>
  <si>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</si>
  <si>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</si>
  <si>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</si>
  <si>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</si>
  <si>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</si>
  <si>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</si>
  <si>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Исполнение бюджета муниципального образования _________________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</si>
  <si>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</si>
  <si>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</si>
  <si>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</si>
  <si>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</si>
  <si>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</si>
  <si>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</si>
  <si>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</si>
  <si>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</si>
  <si>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</si>
  <si>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</si>
  <si>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</si>
  <si>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</si>
  <si>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</si>
  <si>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</si>
  <si>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</si>
  <si>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</si>
  <si>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</si>
  <si>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</si>
  <si>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</si>
  <si>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</si>
  <si>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</si>
  <si>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</si>
  <si>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</si>
  <si>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</si>
  <si>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</si>
  <si>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</si>
  <si>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</si>
  <si>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</si>
  <si>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</si>
  <si>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</si>
  <si>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</si>
  <si>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</si>
  <si>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</si>
  <si>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</si>
  <si>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</si>
  <si>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</si>
  <si>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</si>
  <si>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</si>
  <si>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</si>
  <si>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</si>
  <si>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</si>
  <si>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</si>
  <si>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</si>
  <si>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</si>
  <si>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</si>
  <si>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</si>
  <si>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</si>
  <si>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</si>
  <si>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</si>
  <si>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</si>
  <si>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</si>
  <si>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</si>
  <si>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</si>
  <si>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</si>
  <si>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</si>
  <si>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</si>
  <si>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</si>
  <si>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</si>
  <si>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</si>
  <si>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</si>
  <si>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</si>
  <si>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</si>
  <si>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</si>
  <si>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</si>
  <si>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</si>
  <si>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</si>
  <si>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</si>
  <si>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</si>
  <si>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</si>
  <si>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 xml:space="preserve">Приложение №2 к письму </t>
  </si>
  <si>
    <t>от ______2016 № ______</t>
  </si>
  <si>
    <t xml:space="preserve">Приложение  №3 к письму </t>
  </si>
  <si>
    <t>от _________2016 №____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</si>
  <si>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</si>
  <si>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</si>
  <si>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</si>
  <si>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</si>
  <si>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</si>
  <si>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</si>
  <si>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</si>
  <si>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>С. Н. Бессонов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</si>
  <si>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</si>
  <si>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>по доходам по состоянию на 01.08.2016 года.</t>
  </si>
  <si>
    <t>по расходам  по состоянию на 01 августа 2016 года</t>
  </si>
  <si>
    <t xml:space="preserve">Национальная оборона </t>
  </si>
  <si>
    <t>Мобилизационная и вневойсковая подготовка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</si>
</sst>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9"/>
      <color indexed="17"/>
      <name val="Arial Cyr"/>
      <family val="0"/>
    </font>
    <font>
      <b/>
      <i/>
      <u val="single"/>
      <sz val="10"/>
      <color indexed="56"/>
      <name val="Arial Cyr"/>
      <family val="0"/>
    </font>
    <font>
      <b/>
      <i/>
      <sz val="10"/>
      <color indexed="56"/>
      <name val="Arial Cyr"/>
      <family val="0"/>
    </font>
    <font>
      <sz val="8"/>
      <color indexed="8"/>
      <name val="Arial Cyr"/>
      <family val="0"/>
    </font>
    <font>
      <sz val="10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" fontId="18" fillId="0" borderId="1">
      <alignment horizontal="right" wrapText="1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0" fillId="0" borderId="0" xfId="0" applyAlignment="1">
      <alignment wrapText="1"/>
    </xf>
    <xf numFmtId="180" fontId="0" fillId="0" borderId="17" xfId="0" applyNumberFormat="1" applyBorder="1" applyAlignment="1">
      <alignment horizontal="center"/>
    </xf>
    <xf numFmtId="0" fontId="4" fillId="0" borderId="18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180" fontId="0" fillId="0" borderId="20" xfId="0" applyNumberFormat="1" applyBorder="1" applyAlignment="1">
      <alignment horizontal="center"/>
    </xf>
    <xf numFmtId="0" fontId="4" fillId="0" borderId="12" xfId="0" applyFont="1" applyBorder="1" applyAlignment="1">
      <alignment/>
    </xf>
    <xf numFmtId="0" fontId="9" fillId="0" borderId="21" xfId="0" applyFont="1" applyBorder="1" applyAlignment="1">
      <alignment vertical="center"/>
    </xf>
    <xf numFmtId="180" fontId="0" fillId="0" borderId="20" xfId="0" applyNumberFormat="1" applyFont="1" applyBorder="1" applyAlignment="1">
      <alignment horizontal="center" wrapText="1"/>
    </xf>
    <xf numFmtId="180" fontId="0" fillId="0" borderId="17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6" xfId="0" applyFont="1" applyBorder="1" applyAlignment="1">
      <alignment/>
    </xf>
    <xf numFmtId="0" fontId="4" fillId="0" borderId="0" xfId="0" applyFont="1" applyAlignment="1">
      <alignment/>
    </xf>
    <xf numFmtId="0" fontId="10" fillId="0" borderId="23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1" fillId="0" borderId="19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wrapText="1"/>
    </xf>
    <xf numFmtId="0" fontId="13" fillId="0" borderId="16" xfId="0" applyFont="1" applyBorder="1" applyAlignment="1">
      <alignment/>
    </xf>
    <xf numFmtId="0" fontId="13" fillId="0" borderId="12" xfId="0" applyFont="1" applyBorder="1" applyAlignment="1">
      <alignment horizontal="left" wrapText="1"/>
    </xf>
    <xf numFmtId="0" fontId="1" fillId="0" borderId="22" xfId="0" applyFont="1" applyBorder="1" applyAlignment="1">
      <alignment wrapText="1"/>
    </xf>
    <xf numFmtId="180" fontId="0" fillId="0" borderId="24" xfId="0" applyNumberFormat="1" applyBorder="1" applyAlignment="1">
      <alignment horizontal="center"/>
    </xf>
    <xf numFmtId="0" fontId="4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9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1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2" fontId="19" fillId="0" borderId="30" xfId="0" applyNumberFormat="1" applyFont="1" applyBorder="1" applyAlignment="1">
      <alignment/>
    </xf>
    <xf numFmtId="2" fontId="19" fillId="0" borderId="14" xfId="0" applyNumberFormat="1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32" xfId="0" applyNumberFormat="1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/>
    </xf>
    <xf numFmtId="2" fontId="19" fillId="0" borderId="18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 horizontal="center" wrapText="1"/>
    </xf>
    <xf numFmtId="2" fontId="19" fillId="0" borderId="18" xfId="0" applyNumberFormat="1" applyFont="1" applyBorder="1" applyAlignment="1">
      <alignment horizontal="center" wrapText="1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wrapText="1"/>
    </xf>
    <xf numFmtId="2" fontId="0" fillId="0" borderId="18" xfId="0" applyNumberFormat="1" applyFont="1" applyBorder="1" applyAlignment="1">
      <alignment/>
    </xf>
    <xf numFmtId="2" fontId="19" fillId="0" borderId="33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3" xfId="0" applyNumberFormat="1" applyFont="1" applyBorder="1" applyAlignment="1">
      <alignment horizontal="center" wrapText="1"/>
    </xf>
    <xf numFmtId="2" fontId="19" fillId="0" borderId="33" xfId="0" applyNumberFormat="1" applyFont="1" applyBorder="1" applyAlignment="1">
      <alignment horizontal="center" wrapText="1"/>
    </xf>
    <xf numFmtId="2" fontId="19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180" fontId="0" fillId="0" borderId="18" xfId="0" applyNumberFormat="1" applyFont="1" applyBorder="1" applyAlignment="1">
      <alignment horizontal="center" vertical="center"/>
    </xf>
    <xf numFmtId="180" fontId="0" fillId="0" borderId="33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2" fontId="19" fillId="0" borderId="34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19" fillId="0" borderId="34" xfId="0" applyNumberFormat="1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2" fontId="0" fillId="0" borderId="35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/>
    </xf>
    <xf numFmtId="2" fontId="0" fillId="0" borderId="30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0" fontId="1" fillId="0" borderId="31" xfId="0" applyFont="1" applyBorder="1" applyAlignment="1">
      <alignment wrapText="1"/>
    </xf>
    <xf numFmtId="2" fontId="0" fillId="0" borderId="34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3" fillId="0" borderId="14" xfId="0" applyFont="1" applyBorder="1" applyAlignment="1">
      <alignment wrapText="1"/>
    </xf>
    <xf numFmtId="2" fontId="0" fillId="0" borderId="30" xfId="0" applyNumberFormat="1" applyFont="1" applyFill="1" applyBorder="1" applyAlignment="1">
      <alignment/>
    </xf>
    <xf numFmtId="2" fontId="19" fillId="0" borderId="36" xfId="0" applyNumberFormat="1" applyFont="1" applyBorder="1" applyAlignment="1">
      <alignment/>
    </xf>
    <xf numFmtId="2" fontId="0" fillId="0" borderId="33" xfId="0" applyNumberFormat="1" applyFont="1" applyBorder="1" applyAlignment="1">
      <alignment horizontal="center" vertical="center" wrapText="1"/>
    </xf>
    <xf numFmtId="2" fontId="19" fillId="0" borderId="33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11" fillId="0" borderId="19" xfId="0" applyNumberFormat="1" applyFont="1" applyBorder="1" applyAlignment="1">
      <alignment horizontal="left" vertical="center" wrapText="1"/>
    </xf>
    <xf numFmtId="180" fontId="0" fillId="0" borderId="3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80" fontId="1" fillId="0" borderId="40" xfId="0" applyNumberFormat="1" applyFont="1" applyBorder="1" applyAlignment="1">
      <alignment horizontal="center"/>
    </xf>
    <xf numFmtId="180" fontId="1" fillId="0" borderId="41" xfId="0" applyNumberFormat="1" applyFont="1" applyBorder="1" applyAlignment="1">
      <alignment horizontal="center"/>
    </xf>
    <xf numFmtId="180" fontId="1" fillId="0" borderId="42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 vertical="center"/>
    </xf>
    <xf numFmtId="180" fontId="0" fillId="0" borderId="40" xfId="0" applyNumberFormat="1" applyFont="1" applyBorder="1" applyAlignment="1">
      <alignment horizontal="center"/>
    </xf>
    <xf numFmtId="180" fontId="0" fillId="0" borderId="43" xfId="0" applyNumberFormat="1" applyFont="1" applyBorder="1" applyAlignment="1">
      <alignment horizontal="center"/>
    </xf>
    <xf numFmtId="180" fontId="0" fillId="0" borderId="44" xfId="0" applyNumberFormat="1" applyFont="1" applyBorder="1" applyAlignment="1">
      <alignment horizontal="center"/>
    </xf>
    <xf numFmtId="180" fontId="3" fillId="0" borderId="45" xfId="0" applyNumberFormat="1" applyFont="1" applyBorder="1" applyAlignment="1">
      <alignment horizontal="center" vertical="center"/>
    </xf>
    <xf numFmtId="180" fontId="0" fillId="0" borderId="40" xfId="0" applyNumberFormat="1" applyFont="1" applyFill="1" applyBorder="1" applyAlignment="1">
      <alignment horizontal="center"/>
    </xf>
    <xf numFmtId="180" fontId="0" fillId="0" borderId="43" xfId="0" applyNumberFormat="1" applyFont="1" applyFill="1" applyBorder="1" applyAlignment="1">
      <alignment horizontal="center"/>
    </xf>
    <xf numFmtId="180" fontId="0" fillId="0" borderId="44" xfId="0" applyNumberFormat="1" applyFont="1" applyFill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29" xfId="0" applyFont="1" applyBorder="1" applyAlignment="1">
      <alignment/>
    </xf>
    <xf numFmtId="0" fontId="10" fillId="0" borderId="3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32" xfId="0" applyFont="1" applyBorder="1" applyAlignment="1">
      <alignment/>
    </xf>
    <xf numFmtId="0" fontId="4" fillId="0" borderId="52" xfId="0" applyFont="1" applyBorder="1" applyAlignment="1">
      <alignment/>
    </xf>
    <xf numFmtId="0" fontId="1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58" xfId="0" applyFont="1" applyBorder="1" applyAlignment="1">
      <alignment/>
    </xf>
    <xf numFmtId="0" fontId="1" fillId="0" borderId="2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24" xfId="0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4" fillId="0" borderId="24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25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6" xfId="0" applyFont="1" applyBorder="1" applyAlignment="1">
      <alignment/>
    </xf>
    <xf numFmtId="180" fontId="0" fillId="0" borderId="25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180" fontId="12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3">
      <selection activeCell="B13" sqref="B13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11.00390625" style="0" customWidth="1"/>
    <col min="4" max="4" width="9.8515625" style="0" customWidth="1"/>
    <col min="5" max="5" width="10.140625" style="0" customWidth="1"/>
    <col min="6" max="6" width="7.00390625" style="91" customWidth="1"/>
    <col min="7" max="7" width="7.28125" style="91" customWidth="1"/>
  </cols>
  <sheetData>
    <row r="1" spans="2:7" ht="12.75">
      <c r="B1" s="30"/>
      <c r="C1" s="39"/>
      <c r="D1" s="39"/>
      <c r="E1" s="30" t="s">
        <v>119</v>
      </c>
      <c r="F1" s="89"/>
      <c r="G1" s="89"/>
    </row>
    <row r="2" spans="2:7" ht="12.75">
      <c r="B2" s="100" t="s">
        <v>118</v>
      </c>
      <c r="C2" s="100"/>
      <c r="D2" s="100"/>
      <c r="E2" s="100"/>
      <c r="F2" s="100"/>
      <c r="G2" s="100"/>
    </row>
    <row r="3" spans="2:7" ht="9" customHeight="1">
      <c r="B3" s="1"/>
      <c r="C3" s="1"/>
      <c r="D3" s="1"/>
      <c r="E3" s="1"/>
      <c r="F3" s="90"/>
      <c r="G3" s="90"/>
    </row>
    <row r="4" spans="1:7" ht="12.75">
      <c r="A4" s="101" t="s">
        <v>129</v>
      </c>
      <c r="B4" s="101"/>
      <c r="C4" s="101"/>
      <c r="D4" s="101"/>
      <c r="E4" s="101"/>
      <c r="F4" s="101"/>
      <c r="G4" s="101"/>
    </row>
    <row r="5" spans="1:7" ht="12.75" customHeight="1">
      <c r="A5" s="102" t="s">
        <v>130</v>
      </c>
      <c r="B5" s="102"/>
      <c r="C5" s="102"/>
      <c r="D5" s="102"/>
      <c r="E5" s="102"/>
      <c r="F5" s="102"/>
      <c r="G5" s="102"/>
    </row>
    <row r="6" ht="8.25" customHeight="1"/>
    <row r="7" spans="5:7" ht="11.25" customHeight="1" thickBot="1">
      <c r="E7" s="103" t="s">
        <v>0</v>
      </c>
      <c r="F7" s="103"/>
      <c r="G7" s="103"/>
    </row>
    <row r="8" spans="1:7" s="92" customFormat="1" ht="12.75">
      <c r="A8" s="106" t="s">
        <v>1</v>
      </c>
      <c r="B8" s="106" t="s">
        <v>2</v>
      </c>
      <c r="C8" s="109" t="s">
        <v>92</v>
      </c>
      <c r="D8" s="109" t="s">
        <v>94</v>
      </c>
      <c r="E8" s="112" t="s">
        <v>3</v>
      </c>
      <c r="F8" s="109" t="s">
        <v>93</v>
      </c>
      <c r="G8" s="116" t="s">
        <v>95</v>
      </c>
    </row>
    <row r="9" spans="1:7" s="92" customFormat="1" ht="12.75">
      <c r="A9" s="107"/>
      <c r="B9" s="107"/>
      <c r="C9" s="110"/>
      <c r="D9" s="110"/>
      <c r="E9" s="113"/>
      <c r="F9" s="110"/>
      <c r="G9" s="117"/>
    </row>
    <row r="10" spans="1:7" s="92" customFormat="1" ht="21" customHeight="1" thickBot="1">
      <c r="A10" s="107"/>
      <c r="B10" s="108"/>
      <c r="C10" s="111"/>
      <c r="D10" s="111"/>
      <c r="E10" s="114"/>
      <c r="F10" s="111"/>
      <c r="G10" s="118"/>
    </row>
    <row r="11" spans="1:10" s="92" customFormat="1" ht="16.5" customHeight="1" thickBot="1">
      <c r="A11" s="37" t="s">
        <v>4</v>
      </c>
      <c r="B11" s="38" t="s">
        <v>5</v>
      </c>
      <c r="C11" s="98">
        <f>C16+C17+C18+C19+C20+C21+C22+C23+C24+C25+C26+C27+C28+C14+C12+C15+C13</f>
        <v>201615</v>
      </c>
      <c r="D11" s="99">
        <f>D16+D17+D18+D19+D20+D21+D22+D23+D24+D25+D26+D27+D28+D14+D12+D15+D13</f>
        <v>117608.75000000001</v>
      </c>
      <c r="E11" s="125">
        <v>125336</v>
      </c>
      <c r="F11" s="99">
        <f>E11/D11*100</f>
        <v>106.57030195457395</v>
      </c>
      <c r="G11" s="99">
        <f>E11/C11*100</f>
        <v>62.16600947350147</v>
      </c>
      <c r="J11" s="93"/>
    </row>
    <row r="12" spans="1:7" s="92" customFormat="1" ht="13.5" customHeight="1">
      <c r="A12" s="145" t="s">
        <v>6</v>
      </c>
      <c r="B12" s="164" t="s">
        <v>7</v>
      </c>
      <c r="C12" s="138">
        <v>148413</v>
      </c>
      <c r="D12" s="138">
        <f>C12/12*7</f>
        <v>86574.25</v>
      </c>
      <c r="E12" s="139">
        <v>87577</v>
      </c>
      <c r="F12" s="162">
        <f aca="true" t="shared" si="0" ref="F12:F42">E12/D12*100</f>
        <v>101.15825433082009</v>
      </c>
      <c r="G12" s="163">
        <f aca="true" t="shared" si="1" ref="G12:G42">E12/C12*100</f>
        <v>59.00898169297838</v>
      </c>
    </row>
    <row r="13" spans="1:7" s="92" customFormat="1" ht="40.5" customHeight="1">
      <c r="A13" s="144" t="s">
        <v>125</v>
      </c>
      <c r="B13" s="94" t="s">
        <v>126</v>
      </c>
      <c r="C13" s="142">
        <v>6530</v>
      </c>
      <c r="D13" s="127">
        <f>C13/12*7</f>
        <v>3809.1666666666665</v>
      </c>
      <c r="E13" s="143">
        <v>4067</v>
      </c>
      <c r="F13" s="129">
        <f t="shared" si="0"/>
        <v>106.76875957120981</v>
      </c>
      <c r="G13" s="130">
        <f t="shared" si="1"/>
        <v>62.281776416539046</v>
      </c>
    </row>
    <row r="14" spans="1:7" s="92" customFormat="1" ht="29.25" customHeight="1">
      <c r="A14" s="144" t="s">
        <v>122</v>
      </c>
      <c r="B14" s="146" t="s">
        <v>121</v>
      </c>
      <c r="C14" s="138">
        <v>918</v>
      </c>
      <c r="D14" s="138">
        <f>C14/12*7</f>
        <v>535.5</v>
      </c>
      <c r="E14" s="139">
        <v>781</v>
      </c>
      <c r="F14" s="140">
        <f t="shared" si="0"/>
        <v>145.84500466853407</v>
      </c>
      <c r="G14" s="141">
        <f t="shared" si="1"/>
        <v>85.07625272331155</v>
      </c>
    </row>
    <row r="15" spans="1:10" s="92" customFormat="1" ht="39" customHeight="1">
      <c r="A15" s="166" t="s">
        <v>123</v>
      </c>
      <c r="B15" s="50" t="s">
        <v>124</v>
      </c>
      <c r="C15" s="127">
        <v>614</v>
      </c>
      <c r="D15" s="127">
        <f aca="true" t="shared" si="2" ref="D15:D28">C15/12*7</f>
        <v>358.16666666666663</v>
      </c>
      <c r="E15" s="128">
        <v>233</v>
      </c>
      <c r="F15" s="129">
        <f t="shared" si="0"/>
        <v>65.05351326198232</v>
      </c>
      <c r="G15" s="130">
        <f t="shared" si="1"/>
        <v>37.94788273615635</v>
      </c>
      <c r="J15" s="93"/>
    </row>
    <row r="16" spans="1:7" s="92" customFormat="1" ht="24.75" customHeight="1">
      <c r="A16" s="167" t="s">
        <v>8</v>
      </c>
      <c r="B16" s="4" t="s">
        <v>9</v>
      </c>
      <c r="C16" s="127">
        <v>4650</v>
      </c>
      <c r="D16" s="127">
        <f t="shared" si="2"/>
        <v>2712.5</v>
      </c>
      <c r="E16" s="128">
        <v>3026</v>
      </c>
      <c r="F16" s="129">
        <f t="shared" si="0"/>
        <v>111.55760368663594</v>
      </c>
      <c r="G16" s="130">
        <f t="shared" si="1"/>
        <v>65.0752688172043</v>
      </c>
    </row>
    <row r="17" spans="1:7" s="92" customFormat="1" ht="15" customHeight="1">
      <c r="A17" s="168" t="s">
        <v>10</v>
      </c>
      <c r="B17" s="96" t="s">
        <v>11</v>
      </c>
      <c r="C17" s="127">
        <v>0</v>
      </c>
      <c r="D17" s="127">
        <f t="shared" si="2"/>
        <v>0</v>
      </c>
      <c r="E17" s="131">
        <v>33</v>
      </c>
      <c r="F17" s="132">
        <v>0</v>
      </c>
      <c r="G17" s="133">
        <v>0</v>
      </c>
    </row>
    <row r="18" spans="1:7" s="92" customFormat="1" ht="18" customHeight="1">
      <c r="A18" s="168" t="s">
        <v>12</v>
      </c>
      <c r="B18" s="96" t="s">
        <v>13</v>
      </c>
      <c r="C18" s="127">
        <v>3441</v>
      </c>
      <c r="D18" s="127">
        <f t="shared" si="2"/>
        <v>2007.25</v>
      </c>
      <c r="E18" s="131">
        <v>199</v>
      </c>
      <c r="F18" s="132">
        <f t="shared" si="0"/>
        <v>9.914061526964753</v>
      </c>
      <c r="G18" s="133">
        <f t="shared" si="1"/>
        <v>5.7832025573961054</v>
      </c>
    </row>
    <row r="19" spans="1:7" s="92" customFormat="1" ht="12.75">
      <c r="A19" s="167" t="s">
        <v>14</v>
      </c>
      <c r="B19" s="95" t="s">
        <v>15</v>
      </c>
      <c r="C19" s="127">
        <f>25591</f>
        <v>25591</v>
      </c>
      <c r="D19" s="127">
        <f t="shared" si="2"/>
        <v>14928.083333333334</v>
      </c>
      <c r="E19" s="131">
        <v>17115.14</v>
      </c>
      <c r="F19" s="132">
        <f t="shared" si="0"/>
        <v>114.65061935836817</v>
      </c>
      <c r="G19" s="133">
        <f t="shared" si="1"/>
        <v>66.8795279590481</v>
      </c>
    </row>
    <row r="20" spans="1:7" s="92" customFormat="1" ht="12.75">
      <c r="A20" s="167" t="s">
        <v>16</v>
      </c>
      <c r="B20" s="40" t="s">
        <v>17</v>
      </c>
      <c r="C20" s="127">
        <v>1335</v>
      </c>
      <c r="D20" s="127">
        <f t="shared" si="2"/>
        <v>778.75</v>
      </c>
      <c r="E20" s="131">
        <v>1054</v>
      </c>
      <c r="F20" s="132">
        <f t="shared" si="0"/>
        <v>135.34510433386836</v>
      </c>
      <c r="G20" s="133">
        <f t="shared" si="1"/>
        <v>78.95131086142322</v>
      </c>
    </row>
    <row r="21" spans="1:7" s="92" customFormat="1" ht="25.5">
      <c r="A21" s="167" t="s">
        <v>18</v>
      </c>
      <c r="B21" s="96" t="s">
        <v>96</v>
      </c>
      <c r="C21" s="127">
        <v>0</v>
      </c>
      <c r="D21" s="127">
        <f t="shared" si="2"/>
        <v>0</v>
      </c>
      <c r="E21" s="131">
        <f>-20.592</f>
        <v>-20.592</v>
      </c>
      <c r="F21" s="129">
        <v>0</v>
      </c>
      <c r="G21" s="130">
        <v>0</v>
      </c>
    </row>
    <row r="22" spans="1:7" s="92" customFormat="1" ht="24" customHeight="1">
      <c r="A22" s="169" t="s">
        <v>19</v>
      </c>
      <c r="B22" s="41" t="s">
        <v>97</v>
      </c>
      <c r="C22" s="127">
        <v>7987</v>
      </c>
      <c r="D22" s="127">
        <f t="shared" si="2"/>
        <v>4659.083333333334</v>
      </c>
      <c r="E22" s="131">
        <v>3085</v>
      </c>
      <c r="F22" s="129">
        <f t="shared" si="0"/>
        <v>66.2147418125883</v>
      </c>
      <c r="G22" s="130">
        <f t="shared" si="1"/>
        <v>38.62526605734318</v>
      </c>
    </row>
    <row r="23" spans="1:7" s="92" customFormat="1" ht="15" customHeight="1">
      <c r="A23" s="169" t="s">
        <v>20</v>
      </c>
      <c r="B23" s="5" t="s">
        <v>21</v>
      </c>
      <c r="C23" s="127">
        <v>214</v>
      </c>
      <c r="D23" s="127">
        <f t="shared" si="2"/>
        <v>124.83333333333333</v>
      </c>
      <c r="E23" s="131">
        <v>121</v>
      </c>
      <c r="F23" s="132">
        <f t="shared" si="0"/>
        <v>96.92923898531376</v>
      </c>
      <c r="G23" s="133">
        <f t="shared" si="1"/>
        <v>56.54205607476636</v>
      </c>
    </row>
    <row r="24" spans="1:7" s="92" customFormat="1" ht="25.5">
      <c r="A24" s="170" t="s">
        <v>22</v>
      </c>
      <c r="B24" s="6" t="s">
        <v>23</v>
      </c>
      <c r="C24" s="127">
        <v>227</v>
      </c>
      <c r="D24" s="127">
        <f t="shared" si="2"/>
        <v>132.41666666666669</v>
      </c>
      <c r="E24" s="131">
        <v>305</v>
      </c>
      <c r="F24" s="129">
        <f t="shared" si="0"/>
        <v>230.33354310887347</v>
      </c>
      <c r="G24" s="130">
        <f t="shared" si="1"/>
        <v>134.36123348017622</v>
      </c>
    </row>
    <row r="25" spans="1:7" s="92" customFormat="1" ht="25.5">
      <c r="A25" s="170" t="s">
        <v>24</v>
      </c>
      <c r="B25" s="7" t="s">
        <v>25</v>
      </c>
      <c r="C25" s="127">
        <f>1450</f>
        <v>1450</v>
      </c>
      <c r="D25" s="127">
        <f t="shared" si="2"/>
        <v>845.8333333333333</v>
      </c>
      <c r="E25" s="131">
        <v>3375</v>
      </c>
      <c r="F25" s="134">
        <f t="shared" si="0"/>
        <v>399.0147783251232</v>
      </c>
      <c r="G25" s="134">
        <f t="shared" si="1"/>
        <v>232.75862068965517</v>
      </c>
    </row>
    <row r="26" spans="1:7" s="92" customFormat="1" ht="12.75">
      <c r="A26" s="171" t="s">
        <v>26</v>
      </c>
      <c r="B26" s="7" t="s">
        <v>27</v>
      </c>
      <c r="C26" s="127">
        <v>0</v>
      </c>
      <c r="D26" s="127">
        <f t="shared" si="2"/>
        <v>0</v>
      </c>
      <c r="E26" s="131">
        <v>0</v>
      </c>
      <c r="F26" s="135">
        <v>0</v>
      </c>
      <c r="G26" s="135">
        <v>0</v>
      </c>
    </row>
    <row r="27" spans="1:7" s="92" customFormat="1" ht="15.75" customHeight="1">
      <c r="A27" s="170" t="s">
        <v>28</v>
      </c>
      <c r="B27" s="7" t="s">
        <v>29</v>
      </c>
      <c r="C27" s="127">
        <v>245</v>
      </c>
      <c r="D27" s="127">
        <f t="shared" si="2"/>
        <v>142.91666666666669</v>
      </c>
      <c r="E27" s="131">
        <v>484</v>
      </c>
      <c r="F27" s="135">
        <f t="shared" si="0"/>
        <v>338.65889212827983</v>
      </c>
      <c r="G27" s="135">
        <f t="shared" si="1"/>
        <v>197.55102040816325</v>
      </c>
    </row>
    <row r="28" spans="1:7" s="92" customFormat="1" ht="13.5" thickBot="1">
      <c r="A28" s="171" t="s">
        <v>30</v>
      </c>
      <c r="B28" s="147" t="s">
        <v>31</v>
      </c>
      <c r="C28" s="148">
        <v>0</v>
      </c>
      <c r="D28" s="148">
        <f t="shared" si="2"/>
        <v>0</v>
      </c>
      <c r="E28" s="149">
        <v>1255</v>
      </c>
      <c r="F28" s="150">
        <v>0</v>
      </c>
      <c r="G28" s="150">
        <v>0</v>
      </c>
    </row>
    <row r="29" spans="1:7" s="92" customFormat="1" ht="15" customHeight="1" thickBot="1">
      <c r="A29" s="172" t="s">
        <v>32</v>
      </c>
      <c r="B29" s="165" t="s">
        <v>33</v>
      </c>
      <c r="C29" s="97">
        <f>C30</f>
        <v>245123.3</v>
      </c>
      <c r="D29" s="97">
        <f>D30</f>
        <v>142988.59166666665</v>
      </c>
      <c r="E29" s="126">
        <f>E30+E40</f>
        <v>133030</v>
      </c>
      <c r="F29" s="151">
        <f t="shared" si="0"/>
        <v>93.03539425726915</v>
      </c>
      <c r="G29" s="152">
        <f t="shared" si="1"/>
        <v>54.27064665007366</v>
      </c>
    </row>
    <row r="30" spans="1:7" s="92" customFormat="1" ht="28.5" customHeight="1" thickBot="1">
      <c r="A30" s="173" t="s">
        <v>34</v>
      </c>
      <c r="B30" s="42" t="s">
        <v>35</v>
      </c>
      <c r="C30" s="97">
        <f>C31+C33+C36+C37+C38+C39+C40+C41</f>
        <v>245123.3</v>
      </c>
      <c r="D30" s="97">
        <f>D31+D33+D36+D37+D38+D39+D40+D41</f>
        <v>142988.59166666665</v>
      </c>
      <c r="E30" s="126">
        <f>E31+E33+E36+E37+E38+E39</f>
        <v>134473</v>
      </c>
      <c r="F30" s="154">
        <f t="shared" si="0"/>
        <v>94.0445656765974</v>
      </c>
      <c r="G30" s="155">
        <f t="shared" si="1"/>
        <v>54.85932997801515</v>
      </c>
    </row>
    <row r="31" spans="1:7" s="92" customFormat="1" ht="28.5">
      <c r="A31" s="174" t="s">
        <v>36</v>
      </c>
      <c r="B31" s="43" t="s">
        <v>98</v>
      </c>
      <c r="C31" s="138">
        <f>1750</f>
        <v>1750</v>
      </c>
      <c r="D31" s="138">
        <f>C31/12*7</f>
        <v>1020.8333333333334</v>
      </c>
      <c r="E31" s="139">
        <v>876</v>
      </c>
      <c r="F31" s="153">
        <f>F32</f>
        <v>85.81224489795918</v>
      </c>
      <c r="G31" s="153">
        <f>G32</f>
        <v>50.05714285714286</v>
      </c>
    </row>
    <row r="32" spans="1:7" s="92" customFormat="1" ht="14.25">
      <c r="A32" s="174" t="s">
        <v>100</v>
      </c>
      <c r="B32" s="44" t="s">
        <v>99</v>
      </c>
      <c r="C32" s="127">
        <v>1750</v>
      </c>
      <c r="D32" s="127">
        <f aca="true" t="shared" si="3" ref="D32:D41">C32/12*7</f>
        <v>1020.8333333333334</v>
      </c>
      <c r="E32" s="131">
        <v>876</v>
      </c>
      <c r="F32" s="134">
        <f t="shared" si="0"/>
        <v>85.81224489795918</v>
      </c>
      <c r="G32" s="134">
        <f t="shared" si="1"/>
        <v>50.05714285714286</v>
      </c>
    </row>
    <row r="33" spans="1:7" s="92" customFormat="1" ht="29.25" customHeight="1">
      <c r="A33" s="175" t="s">
        <v>37</v>
      </c>
      <c r="B33" s="7" t="s">
        <v>101</v>
      </c>
      <c r="C33" s="127">
        <v>48527.7</v>
      </c>
      <c r="D33" s="127">
        <f t="shared" si="3"/>
        <v>28307.825</v>
      </c>
      <c r="E33" s="131">
        <v>28317</v>
      </c>
      <c r="F33" s="134">
        <f t="shared" si="0"/>
        <v>100.03241153285354</v>
      </c>
      <c r="G33" s="134">
        <f t="shared" si="1"/>
        <v>58.35224006083124</v>
      </c>
    </row>
    <row r="34" spans="1:7" s="92" customFormat="1" ht="33.75">
      <c r="A34" s="175" t="s">
        <v>102</v>
      </c>
      <c r="B34" s="45" t="s">
        <v>103</v>
      </c>
      <c r="C34" s="127">
        <v>0</v>
      </c>
      <c r="D34" s="127">
        <f t="shared" si="3"/>
        <v>0</v>
      </c>
      <c r="E34" s="137">
        <v>0</v>
      </c>
      <c r="F34" s="134">
        <v>0</v>
      </c>
      <c r="G34" s="134">
        <v>0</v>
      </c>
    </row>
    <row r="35" spans="1:7" s="92" customFormat="1" ht="12.75" customHeight="1" hidden="1">
      <c r="A35" s="170"/>
      <c r="B35" s="8"/>
      <c r="C35" s="127"/>
      <c r="D35" s="127">
        <f t="shared" si="3"/>
        <v>0</v>
      </c>
      <c r="E35" s="137"/>
      <c r="F35" s="134" t="e">
        <f t="shared" si="0"/>
        <v>#DIV/0!</v>
      </c>
      <c r="G35" s="134" t="e">
        <f t="shared" si="1"/>
        <v>#DIV/0!</v>
      </c>
    </row>
    <row r="36" spans="1:7" s="92" customFormat="1" ht="17.25" customHeight="1">
      <c r="A36" s="176" t="s">
        <v>38</v>
      </c>
      <c r="B36" s="8" t="s">
        <v>39</v>
      </c>
      <c r="C36" s="127">
        <v>163964.8</v>
      </c>
      <c r="D36" s="127">
        <f t="shared" si="3"/>
        <v>95646.13333333332</v>
      </c>
      <c r="E36" s="131">
        <v>104840</v>
      </c>
      <c r="F36" s="134">
        <f t="shared" si="0"/>
        <v>109.61237673312463</v>
      </c>
      <c r="G36" s="134">
        <f t="shared" si="1"/>
        <v>63.94055309432268</v>
      </c>
    </row>
    <row r="37" spans="1:7" s="92" customFormat="1" ht="15" customHeight="1">
      <c r="A37" s="177" t="s">
        <v>40</v>
      </c>
      <c r="B37" s="136" t="s">
        <v>41</v>
      </c>
      <c r="C37" s="127">
        <f>30880.8</f>
        <v>30880.8</v>
      </c>
      <c r="D37" s="127">
        <f t="shared" si="3"/>
        <v>18013.8</v>
      </c>
      <c r="E37" s="131">
        <v>440</v>
      </c>
      <c r="F37" s="134">
        <f t="shared" si="0"/>
        <v>2.442571806059799</v>
      </c>
      <c r="G37" s="134">
        <f t="shared" si="1"/>
        <v>1.4248335535348826</v>
      </c>
    </row>
    <row r="38" spans="1:7" s="92" customFormat="1" ht="24.75" customHeight="1">
      <c r="A38" s="175" t="s">
        <v>42</v>
      </c>
      <c r="B38" s="7" t="s">
        <v>104</v>
      </c>
      <c r="C38" s="127">
        <v>0</v>
      </c>
      <c r="D38" s="127">
        <f t="shared" si="3"/>
        <v>0</v>
      </c>
      <c r="E38" s="131">
        <v>0</v>
      </c>
      <c r="F38" s="134">
        <v>0</v>
      </c>
      <c r="G38" s="134">
        <v>0</v>
      </c>
    </row>
    <row r="39" spans="1:7" s="92" customFormat="1" ht="26.25" customHeight="1" thickBot="1">
      <c r="A39" s="178" t="s">
        <v>42</v>
      </c>
      <c r="B39" s="46" t="s">
        <v>43</v>
      </c>
      <c r="C39" s="127">
        <v>0</v>
      </c>
      <c r="D39" s="127">
        <f t="shared" si="3"/>
        <v>0</v>
      </c>
      <c r="E39" s="131">
        <v>0</v>
      </c>
      <c r="F39" s="134">
        <v>0</v>
      </c>
      <c r="G39" s="134">
        <v>0</v>
      </c>
    </row>
    <row r="40" spans="1:7" s="92" customFormat="1" ht="53.25" customHeight="1" thickBot="1">
      <c r="A40" s="179" t="s">
        <v>105</v>
      </c>
      <c r="B40" s="156" t="s">
        <v>106</v>
      </c>
      <c r="C40" s="148">
        <v>0</v>
      </c>
      <c r="D40" s="148">
        <f t="shared" si="3"/>
        <v>0</v>
      </c>
      <c r="E40" s="149">
        <v>-1443</v>
      </c>
      <c r="F40" s="157">
        <v>0</v>
      </c>
      <c r="G40" s="157">
        <v>0</v>
      </c>
    </row>
    <row r="41" spans="1:7" s="92" customFormat="1" ht="27" customHeight="1" thickBot="1">
      <c r="A41" s="9" t="s">
        <v>44</v>
      </c>
      <c r="B41" s="159" t="s">
        <v>45</v>
      </c>
      <c r="C41" s="97">
        <v>0</v>
      </c>
      <c r="D41" s="97">
        <f t="shared" si="3"/>
        <v>0</v>
      </c>
      <c r="E41" s="160">
        <v>0</v>
      </c>
      <c r="F41" s="154">
        <v>0</v>
      </c>
      <c r="G41" s="155">
        <v>0</v>
      </c>
    </row>
    <row r="42" spans="1:10" s="92" customFormat="1" ht="18" customHeight="1" thickBot="1">
      <c r="A42" s="115" t="s">
        <v>46</v>
      </c>
      <c r="B42" s="158"/>
      <c r="C42" s="161">
        <f>C30+C11</f>
        <v>446738.3</v>
      </c>
      <c r="D42" s="97">
        <f>D30+D11</f>
        <v>260597.34166666667</v>
      </c>
      <c r="E42" s="126">
        <f>E29+E11</f>
        <v>258366</v>
      </c>
      <c r="F42" s="154">
        <f t="shared" si="0"/>
        <v>99.14375885325768</v>
      </c>
      <c r="G42" s="155">
        <f t="shared" si="1"/>
        <v>57.83385933106698</v>
      </c>
      <c r="J42" s="93"/>
    </row>
    <row r="43" s="92" customFormat="1" ht="10.5" customHeight="1">
      <c r="A43" s="10"/>
    </row>
    <row r="44" s="92" customFormat="1" ht="12.75" hidden="1"/>
    <row r="45" spans="1:2" s="92" customFormat="1" ht="14.25" customHeight="1">
      <c r="A45" s="104" t="s">
        <v>127</v>
      </c>
      <c r="B45" s="104"/>
    </row>
    <row r="46" spans="1:2" s="92" customFormat="1" ht="12.75">
      <c r="A46" s="104"/>
      <c r="B46" s="104"/>
    </row>
    <row r="47" spans="1:7" s="92" customFormat="1" ht="12.75">
      <c r="A47" s="104"/>
      <c r="B47" s="104"/>
      <c r="E47" s="105" t="s">
        <v>128</v>
      </c>
      <c r="F47" s="105"/>
      <c r="G47" s="105"/>
    </row>
    <row r="48" s="92" customFormat="1" ht="12.75"/>
    <row r="49" s="92" customFormat="1" ht="12.75"/>
    <row r="51" ht="12.75">
      <c r="E51" s="51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E49" sqref="E49"/>
    </sheetView>
  </sheetViews>
  <sheetFormatPr defaultColWidth="9.140625" defaultRowHeight="12.75"/>
  <cols>
    <col min="1" max="1" width="5.8515625" style="0" customWidth="1"/>
    <col min="2" max="2" width="52.0039062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6.421875" style="0" customWidth="1"/>
  </cols>
  <sheetData>
    <row r="1" spans="2:7" ht="11.25" customHeight="1">
      <c r="B1" s="49"/>
      <c r="C1" s="121" t="s">
        <v>117</v>
      </c>
      <c r="D1" s="121"/>
      <c r="E1" s="121"/>
      <c r="F1" s="121"/>
      <c r="G1" s="121"/>
    </row>
    <row r="2" spans="2:7" ht="11.25" customHeight="1">
      <c r="B2" s="122" t="s">
        <v>120</v>
      </c>
      <c r="C2" s="122"/>
      <c r="D2" s="122"/>
      <c r="E2" s="122"/>
      <c r="F2" s="122"/>
      <c r="G2" s="122"/>
    </row>
    <row r="3" spans="1:7" ht="12.75">
      <c r="A3" s="123" t="s">
        <v>47</v>
      </c>
      <c r="B3" s="123"/>
      <c r="C3" s="123"/>
      <c r="D3" s="123"/>
      <c r="E3" s="123"/>
      <c r="F3" s="123"/>
      <c r="G3" s="123"/>
    </row>
    <row r="4" spans="1:7" ht="12.75">
      <c r="A4" s="124" t="s">
        <v>131</v>
      </c>
      <c r="B4" s="124"/>
      <c r="C4" s="124"/>
      <c r="D4" s="124"/>
      <c r="E4" s="124"/>
      <c r="F4" s="124"/>
      <c r="G4" s="124"/>
    </row>
    <row r="5" spans="5:7" ht="12.75" customHeight="1" thickBot="1">
      <c r="E5" s="119" t="s">
        <v>48</v>
      </c>
      <c r="F5" s="119"/>
      <c r="G5" s="119"/>
    </row>
    <row r="6" spans="1:7" s="15" customFormat="1" ht="57" customHeight="1" thickBot="1">
      <c r="A6" s="11" t="s">
        <v>49</v>
      </c>
      <c r="B6" s="2" t="s">
        <v>50</v>
      </c>
      <c r="C6" s="12" t="s">
        <v>90</v>
      </c>
      <c r="D6" s="13" t="s">
        <v>51</v>
      </c>
      <c r="E6" s="12" t="s">
        <v>52</v>
      </c>
      <c r="F6" s="12" t="s">
        <v>53</v>
      </c>
      <c r="G6" s="14" t="s">
        <v>91</v>
      </c>
    </row>
    <row r="7" spans="1:7" ht="12" customHeight="1" thickBot="1">
      <c r="A7" s="16">
        <v>100</v>
      </c>
      <c r="B7" s="25" t="s">
        <v>54</v>
      </c>
      <c r="C7" s="53">
        <v>45426</v>
      </c>
      <c r="D7" s="54"/>
      <c r="E7" s="53">
        <v>24566</v>
      </c>
      <c r="F7" s="54"/>
      <c r="G7" s="55">
        <f aca="true" t="shared" si="0" ref="G7:G14">E7/C7*100</f>
        <v>54.07916171355611</v>
      </c>
    </row>
    <row r="8" spans="1:7" s="18" customFormat="1" ht="12.75" customHeight="1">
      <c r="A8" s="26">
        <v>102</v>
      </c>
      <c r="B8" s="17" t="s">
        <v>88</v>
      </c>
      <c r="C8" s="56">
        <v>1252</v>
      </c>
      <c r="D8" s="57"/>
      <c r="E8" s="56">
        <v>751</v>
      </c>
      <c r="F8" s="57"/>
      <c r="G8" s="56">
        <f t="shared" si="0"/>
        <v>59.98402555910543</v>
      </c>
    </row>
    <row r="9" spans="1:7" ht="23.25" customHeight="1">
      <c r="A9" s="27">
        <v>103</v>
      </c>
      <c r="B9" s="20" t="s">
        <v>55</v>
      </c>
      <c r="C9" s="58">
        <v>1426</v>
      </c>
      <c r="D9" s="59"/>
      <c r="E9" s="58">
        <v>774</v>
      </c>
      <c r="F9" s="59"/>
      <c r="G9" s="60">
        <f t="shared" si="0"/>
        <v>54.27769985974754</v>
      </c>
    </row>
    <row r="10" spans="1:7" ht="24" customHeight="1">
      <c r="A10" s="27">
        <v>104</v>
      </c>
      <c r="B10" s="20" t="s">
        <v>89</v>
      </c>
      <c r="C10" s="58">
        <v>25960</v>
      </c>
      <c r="D10" s="59"/>
      <c r="E10" s="58">
        <v>14900</v>
      </c>
      <c r="F10" s="59"/>
      <c r="G10" s="60">
        <f t="shared" si="0"/>
        <v>57.3959938366718</v>
      </c>
    </row>
    <row r="11" spans="1:7" ht="12.75" customHeight="1" thickBot="1">
      <c r="A11" s="248">
        <v>113</v>
      </c>
      <c r="B11" s="249" t="s">
        <v>57</v>
      </c>
      <c r="C11" s="250">
        <v>9133</v>
      </c>
      <c r="D11" s="251"/>
      <c r="E11" s="250">
        <v>5130</v>
      </c>
      <c r="F11" s="251"/>
      <c r="G11" s="61">
        <f t="shared" si="0"/>
        <v>56.16993320924122</v>
      </c>
    </row>
    <row r="12" spans="1:7" ht="12.75" customHeight="1" thickBot="1">
      <c r="A12" s="252">
        <v>200</v>
      </c>
      <c r="B12" s="253" t="s">
        <v>132</v>
      </c>
      <c r="C12" s="62">
        <v>850</v>
      </c>
      <c r="D12" s="63"/>
      <c r="E12" s="62">
        <v>430</v>
      </c>
      <c r="F12" s="63"/>
      <c r="G12" s="55">
        <f t="shared" si="0"/>
        <v>50.588235294117645</v>
      </c>
    </row>
    <row r="13" spans="1:7" ht="12.75" customHeight="1" thickBot="1">
      <c r="A13" s="252">
        <v>203</v>
      </c>
      <c r="B13" s="253" t="s">
        <v>133</v>
      </c>
      <c r="C13" s="62">
        <v>850</v>
      </c>
      <c r="D13" s="63"/>
      <c r="E13" s="62">
        <v>430</v>
      </c>
      <c r="F13" s="63"/>
      <c r="G13" s="55">
        <f>E13/C13*100</f>
        <v>50.588235294117645</v>
      </c>
    </row>
    <row r="14" spans="1:7" ht="23.25" customHeight="1" thickBot="1">
      <c r="A14" s="21">
        <v>300</v>
      </c>
      <c r="B14" s="22" t="s">
        <v>58</v>
      </c>
      <c r="C14" s="62">
        <v>6566</v>
      </c>
      <c r="D14" s="63"/>
      <c r="E14" s="62">
        <v>3573</v>
      </c>
      <c r="F14" s="63"/>
      <c r="G14" s="55">
        <f t="shared" si="0"/>
        <v>54.41669204995431</v>
      </c>
    </row>
    <row r="15" spans="1:7" ht="33" customHeight="1">
      <c r="A15" s="23">
        <v>309</v>
      </c>
      <c r="B15" s="20" t="s">
        <v>107</v>
      </c>
      <c r="C15" s="64">
        <v>5562</v>
      </c>
      <c r="D15" s="65"/>
      <c r="E15" s="64">
        <v>3136</v>
      </c>
      <c r="F15" s="65"/>
      <c r="G15" s="66">
        <f aca="true" t="shared" si="1" ref="G15:G54">E15/C15*100</f>
        <v>56.38259618842143</v>
      </c>
    </row>
    <row r="16" spans="1:7" ht="13.5" customHeight="1">
      <c r="A16" s="19">
        <v>310</v>
      </c>
      <c r="B16" s="20" t="s">
        <v>59</v>
      </c>
      <c r="C16" s="58">
        <v>599</v>
      </c>
      <c r="D16" s="59"/>
      <c r="E16" s="58">
        <v>73</v>
      </c>
      <c r="F16" s="59"/>
      <c r="G16" s="60">
        <f t="shared" si="1"/>
        <v>12.186978297161936</v>
      </c>
    </row>
    <row r="17" spans="1:7" ht="24" customHeight="1" thickBot="1">
      <c r="A17" s="47">
        <v>314</v>
      </c>
      <c r="B17" s="48" t="s">
        <v>108</v>
      </c>
      <c r="C17" s="67">
        <v>405</v>
      </c>
      <c r="D17" s="68"/>
      <c r="E17" s="67">
        <v>364</v>
      </c>
      <c r="F17" s="68"/>
      <c r="G17" s="61">
        <f t="shared" si="1"/>
        <v>89.87654320987654</v>
      </c>
    </row>
    <row r="18" spans="1:7" ht="12.75" customHeight="1" thickBot="1">
      <c r="A18" s="21">
        <v>400</v>
      </c>
      <c r="B18" s="28" t="s">
        <v>60</v>
      </c>
      <c r="C18" s="62">
        <v>56828</v>
      </c>
      <c r="D18" s="63"/>
      <c r="E18" s="62">
        <v>9108</v>
      </c>
      <c r="F18" s="63"/>
      <c r="G18" s="55">
        <f t="shared" si="1"/>
        <v>16.027310480748927</v>
      </c>
    </row>
    <row r="19" spans="1:7" ht="12" customHeight="1">
      <c r="A19" s="191">
        <v>405</v>
      </c>
      <c r="B19" s="233" t="s">
        <v>61</v>
      </c>
      <c r="C19" s="213">
        <v>465</v>
      </c>
      <c r="D19" s="65"/>
      <c r="E19" s="64">
        <v>87</v>
      </c>
      <c r="F19" s="65"/>
      <c r="G19" s="66">
        <f t="shared" si="1"/>
        <v>18.70967741935484</v>
      </c>
    </row>
    <row r="20" spans="1:7" ht="12" customHeight="1">
      <c r="A20" s="191">
        <v>406</v>
      </c>
      <c r="B20" s="234" t="s">
        <v>62</v>
      </c>
      <c r="C20" s="213">
        <v>835</v>
      </c>
      <c r="D20" s="65"/>
      <c r="E20" s="64">
        <v>420</v>
      </c>
      <c r="F20" s="65"/>
      <c r="G20" s="60">
        <f t="shared" si="1"/>
        <v>50.29940119760479</v>
      </c>
    </row>
    <row r="21" spans="1:7" ht="12" customHeight="1">
      <c r="A21" s="191">
        <v>407</v>
      </c>
      <c r="B21" s="235" t="s">
        <v>63</v>
      </c>
      <c r="C21" s="213">
        <v>354</v>
      </c>
      <c r="D21" s="65"/>
      <c r="E21" s="64">
        <v>111</v>
      </c>
      <c r="F21" s="65"/>
      <c r="G21" s="60">
        <f t="shared" si="1"/>
        <v>31.35593220338983</v>
      </c>
    </row>
    <row r="22" spans="1:7" ht="12" customHeight="1">
      <c r="A22" s="192">
        <v>408</v>
      </c>
      <c r="B22" s="236" t="s">
        <v>64</v>
      </c>
      <c r="C22" s="214">
        <v>325</v>
      </c>
      <c r="D22" s="68"/>
      <c r="E22" s="67">
        <v>0</v>
      </c>
      <c r="F22" s="68"/>
      <c r="G22" s="60">
        <f t="shared" si="1"/>
        <v>0</v>
      </c>
    </row>
    <row r="23" spans="1:8" ht="12" customHeight="1">
      <c r="A23" s="193">
        <v>409</v>
      </c>
      <c r="B23" s="237" t="s">
        <v>109</v>
      </c>
      <c r="C23" s="215">
        <v>53646</v>
      </c>
      <c r="D23" s="69"/>
      <c r="E23" s="69">
        <v>8150</v>
      </c>
      <c r="F23" s="69"/>
      <c r="G23" s="60">
        <f t="shared" si="1"/>
        <v>15.19218581068486</v>
      </c>
      <c r="H23" s="3"/>
    </row>
    <row r="24" spans="1:8" ht="12" customHeight="1">
      <c r="A24" s="193">
        <v>410</v>
      </c>
      <c r="B24" s="237" t="s">
        <v>110</v>
      </c>
      <c r="C24" s="215">
        <v>80</v>
      </c>
      <c r="D24" s="69"/>
      <c r="E24" s="69">
        <v>9</v>
      </c>
      <c r="F24" s="69"/>
      <c r="G24" s="60">
        <f t="shared" si="1"/>
        <v>11.25</v>
      </c>
      <c r="H24" s="3"/>
    </row>
    <row r="25" spans="1:7" ht="12" customHeight="1" thickBot="1">
      <c r="A25" s="192">
        <v>412</v>
      </c>
      <c r="B25" s="238" t="s">
        <v>65</v>
      </c>
      <c r="C25" s="214">
        <v>1123</v>
      </c>
      <c r="D25" s="68"/>
      <c r="E25" s="67">
        <v>330</v>
      </c>
      <c r="F25" s="68"/>
      <c r="G25" s="61">
        <f t="shared" si="1"/>
        <v>29.385574354407833</v>
      </c>
    </row>
    <row r="26" spans="1:7" s="30" customFormat="1" ht="15.75" customHeight="1" thickBot="1">
      <c r="A26" s="194">
        <v>500</v>
      </c>
      <c r="B26" s="239" t="s">
        <v>66</v>
      </c>
      <c r="C26" s="216">
        <v>51275</v>
      </c>
      <c r="D26" s="71"/>
      <c r="E26" s="70">
        <v>5799</v>
      </c>
      <c r="F26" s="71"/>
      <c r="G26" s="183">
        <f t="shared" si="1"/>
        <v>11.30960507069722</v>
      </c>
    </row>
    <row r="27" spans="1:7" ht="12" customHeight="1">
      <c r="A27" s="195">
        <v>501</v>
      </c>
      <c r="B27" s="78" t="s">
        <v>67</v>
      </c>
      <c r="C27" s="217">
        <v>1231</v>
      </c>
      <c r="D27" s="181"/>
      <c r="E27" s="180">
        <v>1208</v>
      </c>
      <c r="F27" s="181"/>
      <c r="G27" s="182">
        <f t="shared" si="1"/>
        <v>98.13160032493907</v>
      </c>
    </row>
    <row r="28" spans="1:7" ht="12" customHeight="1">
      <c r="A28" s="196">
        <v>502</v>
      </c>
      <c r="B28" s="79" t="s">
        <v>68</v>
      </c>
      <c r="C28" s="218">
        <v>40254</v>
      </c>
      <c r="D28" s="74"/>
      <c r="E28" s="73">
        <v>0</v>
      </c>
      <c r="F28" s="74"/>
      <c r="G28" s="72">
        <f t="shared" si="1"/>
        <v>0</v>
      </c>
    </row>
    <row r="29" spans="1:7" ht="12" customHeight="1">
      <c r="A29" s="197">
        <v>503</v>
      </c>
      <c r="B29" s="80" t="s">
        <v>69</v>
      </c>
      <c r="C29" s="219">
        <v>9138</v>
      </c>
      <c r="D29" s="76"/>
      <c r="E29" s="75">
        <v>4423</v>
      </c>
      <c r="F29" s="76"/>
      <c r="G29" s="72">
        <f t="shared" si="1"/>
        <v>48.402276209236156</v>
      </c>
    </row>
    <row r="30" spans="1:7" ht="12" customHeight="1" thickBot="1">
      <c r="A30" s="197">
        <v>505</v>
      </c>
      <c r="B30" s="80" t="s">
        <v>70</v>
      </c>
      <c r="C30" s="219">
        <v>563</v>
      </c>
      <c r="D30" s="76"/>
      <c r="E30" s="75">
        <v>168</v>
      </c>
      <c r="F30" s="76"/>
      <c r="G30" s="72">
        <f t="shared" si="1"/>
        <v>29.84014209591474</v>
      </c>
    </row>
    <row r="31" spans="1:7" s="30" customFormat="1" ht="12" customHeight="1" thickBot="1">
      <c r="A31" s="194">
        <v>600</v>
      </c>
      <c r="B31" s="239" t="s">
        <v>71</v>
      </c>
      <c r="C31" s="216">
        <v>228</v>
      </c>
      <c r="D31" s="71"/>
      <c r="E31" s="70">
        <v>7</v>
      </c>
      <c r="F31" s="71"/>
      <c r="G31" s="72">
        <f t="shared" si="1"/>
        <v>3.070175438596491</v>
      </c>
    </row>
    <row r="32" spans="1:7" s="30" customFormat="1" ht="12" customHeight="1" thickBot="1">
      <c r="A32" s="198">
        <v>700</v>
      </c>
      <c r="B32" s="240" t="s">
        <v>72</v>
      </c>
      <c r="C32" s="220">
        <v>273380</v>
      </c>
      <c r="D32" s="33"/>
      <c r="E32" s="77">
        <v>161645</v>
      </c>
      <c r="F32" s="33"/>
      <c r="G32" s="72">
        <f t="shared" si="1"/>
        <v>59.1283195551979</v>
      </c>
    </row>
    <row r="33" spans="1:7" s="30" customFormat="1" ht="12" customHeight="1">
      <c r="A33" s="199">
        <v>701</v>
      </c>
      <c r="B33" s="78" t="s">
        <v>73</v>
      </c>
      <c r="C33" s="221">
        <v>110144</v>
      </c>
      <c r="D33" s="34"/>
      <c r="E33" s="78">
        <v>61000</v>
      </c>
      <c r="F33" s="34"/>
      <c r="G33" s="72">
        <f t="shared" si="1"/>
        <v>55.38204532248693</v>
      </c>
    </row>
    <row r="34" spans="1:7" s="30" customFormat="1" ht="12" customHeight="1">
      <c r="A34" s="200">
        <v>702</v>
      </c>
      <c r="B34" s="79" t="s">
        <v>74</v>
      </c>
      <c r="C34" s="222">
        <v>147442</v>
      </c>
      <c r="D34" s="31"/>
      <c r="E34" s="79">
        <v>91159</v>
      </c>
      <c r="F34" s="31"/>
      <c r="G34" s="72">
        <f t="shared" si="1"/>
        <v>61.82702350754873</v>
      </c>
    </row>
    <row r="35" spans="1:7" s="30" customFormat="1" ht="12" customHeight="1">
      <c r="A35" s="200">
        <v>707</v>
      </c>
      <c r="B35" s="82" t="s">
        <v>75</v>
      </c>
      <c r="C35" s="222">
        <v>5998</v>
      </c>
      <c r="D35" s="31"/>
      <c r="E35" s="79">
        <v>3403</v>
      </c>
      <c r="F35" s="31"/>
      <c r="G35" s="72">
        <f t="shared" si="1"/>
        <v>56.73557852617539</v>
      </c>
    </row>
    <row r="36" spans="1:7" s="30" customFormat="1" ht="12" customHeight="1" thickBot="1">
      <c r="A36" s="201">
        <v>709</v>
      </c>
      <c r="B36" s="241" t="s">
        <v>76</v>
      </c>
      <c r="C36" s="223">
        <v>10795</v>
      </c>
      <c r="D36" s="32"/>
      <c r="E36" s="80">
        <v>4981</v>
      </c>
      <c r="F36" s="32"/>
      <c r="G36" s="184">
        <f t="shared" si="1"/>
        <v>46.14173228346456</v>
      </c>
    </row>
    <row r="37" spans="1:7" s="30" customFormat="1" ht="12" customHeight="1" thickBot="1">
      <c r="A37" s="202">
        <v>800</v>
      </c>
      <c r="B37" s="242" t="s">
        <v>77</v>
      </c>
      <c r="C37" s="224">
        <v>26205</v>
      </c>
      <c r="D37" s="29"/>
      <c r="E37" s="81">
        <v>14811</v>
      </c>
      <c r="F37" s="29"/>
      <c r="G37" s="183">
        <f t="shared" si="1"/>
        <v>56.519748139668</v>
      </c>
    </row>
    <row r="38" spans="1:7" s="30" customFormat="1" ht="12" customHeight="1">
      <c r="A38" s="199">
        <v>801</v>
      </c>
      <c r="B38" s="78" t="s">
        <v>78</v>
      </c>
      <c r="C38" s="221">
        <v>23800</v>
      </c>
      <c r="D38" s="34"/>
      <c r="E38" s="78">
        <v>13405</v>
      </c>
      <c r="F38" s="34"/>
      <c r="G38" s="182">
        <f t="shared" si="1"/>
        <v>56.3235294117647</v>
      </c>
    </row>
    <row r="39" spans="1:7" s="30" customFormat="1" ht="12" customHeight="1" thickBot="1">
      <c r="A39" s="201">
        <v>804</v>
      </c>
      <c r="B39" s="80" t="s">
        <v>79</v>
      </c>
      <c r="C39" s="223">
        <v>2405</v>
      </c>
      <c r="D39" s="32"/>
      <c r="E39" s="80">
        <v>1406</v>
      </c>
      <c r="F39" s="32"/>
      <c r="G39" s="184">
        <f t="shared" si="1"/>
        <v>58.46153846153847</v>
      </c>
    </row>
    <row r="40" spans="1:7" s="30" customFormat="1" ht="12" customHeight="1" thickBot="1">
      <c r="A40" s="203">
        <v>1000</v>
      </c>
      <c r="B40" s="242" t="s">
        <v>81</v>
      </c>
      <c r="C40" s="224">
        <v>28872</v>
      </c>
      <c r="D40" s="29"/>
      <c r="E40" s="81">
        <v>16581</v>
      </c>
      <c r="F40" s="29"/>
      <c r="G40" s="183">
        <f t="shared" si="1"/>
        <v>57.42934330839567</v>
      </c>
    </row>
    <row r="41" spans="1:7" s="30" customFormat="1" ht="12" customHeight="1">
      <c r="A41" s="204">
        <v>1002</v>
      </c>
      <c r="B41" s="243" t="s">
        <v>111</v>
      </c>
      <c r="C41" s="221"/>
      <c r="D41" s="34"/>
      <c r="E41" s="78"/>
      <c r="F41" s="34"/>
      <c r="G41" s="182"/>
    </row>
    <row r="42" spans="1:10" s="35" customFormat="1" ht="12" customHeight="1">
      <c r="A42" s="205">
        <v>1003</v>
      </c>
      <c r="B42" s="82" t="s">
        <v>82</v>
      </c>
      <c r="C42" s="225">
        <v>26492</v>
      </c>
      <c r="D42" s="24"/>
      <c r="E42" s="82">
        <v>16012</v>
      </c>
      <c r="F42" s="24"/>
      <c r="G42" s="72">
        <f t="shared" si="1"/>
        <v>60.44088781518949</v>
      </c>
      <c r="J42" s="52"/>
    </row>
    <row r="43" spans="1:7" s="30" customFormat="1" ht="12" customHeight="1" thickBot="1">
      <c r="A43" s="206">
        <v>1006</v>
      </c>
      <c r="B43" s="244" t="s">
        <v>83</v>
      </c>
      <c r="C43" s="226">
        <v>2380</v>
      </c>
      <c r="D43" s="36"/>
      <c r="E43" s="83">
        <v>569</v>
      </c>
      <c r="F43" s="36"/>
      <c r="G43" s="72">
        <f t="shared" si="1"/>
        <v>23.907563025210084</v>
      </c>
    </row>
    <row r="44" spans="1:7" ht="13.5" customHeight="1" hidden="1">
      <c r="A44" s="207">
        <v>1101</v>
      </c>
      <c r="B44" s="245" t="s">
        <v>84</v>
      </c>
      <c r="C44" s="227"/>
      <c r="D44" s="85"/>
      <c r="E44" s="84"/>
      <c r="F44" s="85"/>
      <c r="G44" s="72" t="e">
        <f t="shared" si="1"/>
        <v>#DIV/0!</v>
      </c>
    </row>
    <row r="45" spans="1:7" ht="13.5" customHeight="1" hidden="1">
      <c r="A45" s="205">
        <v>1102</v>
      </c>
      <c r="B45" s="82" t="s">
        <v>85</v>
      </c>
      <c r="C45" s="218"/>
      <c r="D45" s="74"/>
      <c r="E45" s="73"/>
      <c r="F45" s="74"/>
      <c r="G45" s="72" t="e">
        <f t="shared" si="1"/>
        <v>#DIV/0!</v>
      </c>
    </row>
    <row r="46" spans="1:7" ht="14.25" customHeight="1" hidden="1">
      <c r="A46" s="205">
        <v>1103</v>
      </c>
      <c r="B46" s="82" t="s">
        <v>86</v>
      </c>
      <c r="C46" s="218"/>
      <c r="D46" s="74"/>
      <c r="E46" s="73"/>
      <c r="F46" s="74"/>
      <c r="G46" s="72" t="e">
        <f t="shared" si="1"/>
        <v>#DIV/0!</v>
      </c>
    </row>
    <row r="47" spans="1:7" ht="13.5" customHeight="1" hidden="1">
      <c r="A47" s="208">
        <v>1104</v>
      </c>
      <c r="B47" s="238" t="s">
        <v>87</v>
      </c>
      <c r="C47" s="228"/>
      <c r="D47" s="87"/>
      <c r="E47" s="86"/>
      <c r="F47" s="87"/>
      <c r="G47" s="184" t="e">
        <f t="shared" si="1"/>
        <v>#DIV/0!</v>
      </c>
    </row>
    <row r="48" spans="1:7" ht="13.5" customHeight="1" thickBot="1">
      <c r="A48" s="203">
        <v>1100</v>
      </c>
      <c r="B48" s="242" t="s">
        <v>80</v>
      </c>
      <c r="C48" s="229">
        <v>10668</v>
      </c>
      <c r="D48" s="186"/>
      <c r="E48" s="186">
        <v>5434</v>
      </c>
      <c r="F48" s="186"/>
      <c r="G48" s="183">
        <f t="shared" si="1"/>
        <v>50.93738282714661</v>
      </c>
    </row>
    <row r="49" spans="1:7" ht="13.5" customHeight="1">
      <c r="A49" s="209">
        <v>1101</v>
      </c>
      <c r="B49" s="243" t="s">
        <v>112</v>
      </c>
      <c r="C49" s="230"/>
      <c r="D49" s="185"/>
      <c r="E49" s="185"/>
      <c r="F49" s="185"/>
      <c r="G49" s="182"/>
    </row>
    <row r="50" spans="1:7" ht="13.5" customHeight="1">
      <c r="A50" s="210">
        <v>1102</v>
      </c>
      <c r="B50" s="82" t="s">
        <v>113</v>
      </c>
      <c r="C50" s="231">
        <v>8701</v>
      </c>
      <c r="D50" s="88"/>
      <c r="E50" s="88">
        <v>4203</v>
      </c>
      <c r="F50" s="88"/>
      <c r="G50" s="72">
        <f t="shared" si="1"/>
        <v>48.30479255258016</v>
      </c>
    </row>
    <row r="51" spans="1:7" ht="13.5" customHeight="1">
      <c r="A51" s="210">
        <v>1103</v>
      </c>
      <c r="B51" s="82" t="s">
        <v>114</v>
      </c>
      <c r="C51" s="231"/>
      <c r="D51" s="88"/>
      <c r="E51" s="88"/>
      <c r="F51" s="88"/>
      <c r="G51" s="72"/>
    </row>
    <row r="52" spans="1:7" ht="13.5" customHeight="1">
      <c r="A52" s="211">
        <v>1200</v>
      </c>
      <c r="B52" s="246" t="s">
        <v>115</v>
      </c>
      <c r="C52" s="231">
        <v>2200</v>
      </c>
      <c r="D52" s="88"/>
      <c r="E52" s="88">
        <v>1281</v>
      </c>
      <c r="F52" s="88"/>
      <c r="G52" s="72">
        <f t="shared" si="1"/>
        <v>58.22727272727273</v>
      </c>
    </row>
    <row r="53" spans="1:7" ht="13.5" customHeight="1" thickBot="1">
      <c r="A53" s="212">
        <v>1300</v>
      </c>
      <c r="B53" s="247" t="s">
        <v>56</v>
      </c>
      <c r="C53" s="232">
        <v>2669</v>
      </c>
      <c r="D53" s="187"/>
      <c r="E53" s="187">
        <v>1363</v>
      </c>
      <c r="F53" s="187"/>
      <c r="G53" s="184">
        <f t="shared" si="1"/>
        <v>51.067815661296365</v>
      </c>
    </row>
    <row r="54" spans="1:7" ht="16.5" customHeight="1" thickBot="1">
      <c r="A54" s="188"/>
      <c r="B54" s="189" t="s">
        <v>116</v>
      </c>
      <c r="C54" s="190">
        <f>C53+C52+C48+C40+C37+C32+C31+C26+C18+C14+C7+C12</f>
        <v>505167</v>
      </c>
      <c r="D54" s="190"/>
      <c r="E54" s="190">
        <f>E53+E52+E48+E40+E37+E32+E31+E26+E18+E14+E7+E12</f>
        <v>244598</v>
      </c>
      <c r="F54" s="190"/>
      <c r="G54" s="183">
        <f t="shared" si="1"/>
        <v>48.419235619112094</v>
      </c>
    </row>
    <row r="55" ht="9.75" customHeight="1"/>
    <row r="56" spans="1:3" ht="14.25" customHeight="1">
      <c r="A56" s="104" t="s">
        <v>127</v>
      </c>
      <c r="B56" s="104"/>
      <c r="C56">
        <f>505167-C54</f>
        <v>0</v>
      </c>
    </row>
    <row r="57" spans="1:2" ht="12.75">
      <c r="A57" s="104"/>
      <c r="B57" s="104"/>
    </row>
    <row r="58" spans="1:7" ht="12.75">
      <c r="A58" s="104"/>
      <c r="B58" s="104"/>
      <c r="E58" s="105" t="s">
        <v>128</v>
      </c>
      <c r="F58" s="120"/>
      <c r="G58" s="120"/>
    </row>
  </sheetData>
  <sheetProtection/>
  <mergeCells count="7">
    <mergeCell ref="E5:G5"/>
    <mergeCell ref="A56:B58"/>
    <mergeCell ref="E58:G58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2016-05-20T06:52:58Z</cp:lastPrinted>
  <dcterms:created xsi:type="dcterms:W3CDTF">1996-10-08T23:32:33Z</dcterms:created>
  <dcterms:modified xsi:type="dcterms:W3CDTF">2016-08-12T05:10:43Z</dcterms:modified>
  <cp:category/>
  <cp:version/>
  <cp:contentType/>
  <cp:contentStatus/>
</cp:coreProperties>
</file>