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<sst xmlns="http://schemas.openxmlformats.org/spreadsheetml/2006/main" count="140" uniqueCount="137">
  <si>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</si>
  <si>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</si>
  <si>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</si>
  <si>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</si>
  <si>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</si>
  <si>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</si>
  <si>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</si>
  <si>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</si>
  <si>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</si>
  <si>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</si>
  <si>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</si>
  <si>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</si>
  <si>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</si>
  <si>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</si>
  <si>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</si>
  <si>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</si>
  <si>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</si>
  <si>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</si>
  <si>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</si>
  <si>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</si>
  <si>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</si>
  <si>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</si>
  <si>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</si>
  <si>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</si>
  <si>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</si>
  <si>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</si>
  <si>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</si>
  <si>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</si>
  <si>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</si>
  <si>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</si>
  <si>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</si>
  <si>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</si>
  <si>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</si>
  <si>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</si>
  <si>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</si>
  <si>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</si>
  <si>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</si>
  <si>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</si>
  <si>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</si>
  <si>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</si>
  <si>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</si>
  <si>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</si>
  <si>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</si>
  <si>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</si>
  <si>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</si>
  <si>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</si>
  <si>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</si>
  <si>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</si>
  <si>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</si>
  <si>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</si>
  <si>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</si>
  <si>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</si>
  <si>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</si>
  <si>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</si>
  <si>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</si>
  <si>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</si>
  <si>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</si>
  <si>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</si>
  <si>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</si>
  <si>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</si>
  <si>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</si>
  <si>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</si>
  <si>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</si>
  <si>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</si>
  <si>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</si>
  <si>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</si>
  <si>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</si>
  <si>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</si>
  <si>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</si>
  <si>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</si>
  <si>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</si>
  <si>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</si>
  <si>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</si>
  <si>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</si>
  <si>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</si>
  <si>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</si>
  <si>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</si>
  <si>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</si>
  <si>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</si>
  <si>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</si>
  <si>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</si>
  <si>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</si>
  <si>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</si>
  <si>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</si>
  <si>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</si>
  <si>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</si>
  <si>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</si>
  <si>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</si>
  <si>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</si>
  <si>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</si>
  <si>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</si>
  <si>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</si>
  <si>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</si>
  <si>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</si>
  <si>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</si>
  <si>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</si>
  <si>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</si>
  <si>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</si>
  <si>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</si>
  <si>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</si>
  <si>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</si>
  <si>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</si>
  <si>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</si>
  <si>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</si>
  <si>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</si>
  <si>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</si>
  <si>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</si>
  <si>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</si>
  <si>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</si>
  <si>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</si>
  <si>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</si>
  <si>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</si>
  <si>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</si>
  <si>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</si>
  <si>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</si>
  <si>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</si>
  <si>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</si>
  <si>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</si>
  <si>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</si>
  <si>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</si>
  <si>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</si>
  <si>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</si>
  <si>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</si>
  <si>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</si>
  <si>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</si>
  <si>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</si>
  <si>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</si>
  <si>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</si>
  <si>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</si>
  <si>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</si>
  <si>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</si>
  <si>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</si>
  <si>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</si>
  <si>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</si>
  <si>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</si>
  <si>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декабря 2020 года.</t>
    </r>
  </si>
  <si>
    <t>по расходам  по состоянию на 01 декабря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</si>
</sst>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theme="3" tint="-0.24997000396251678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" fontId="46" fillId="0" borderId="1">
      <alignment horizontal="right" shrinkToFit="1"/>
      <protection/>
    </xf>
    <xf numFmtId="4" fontId="46" fillId="0" borderId="1">
      <alignment horizontal="right" shrinkToFit="1"/>
      <protection/>
    </xf>
    <xf numFmtId="4" fontId="46" fillId="0" borderId="1">
      <alignment horizontal="right" wrapText="1"/>
      <protection/>
    </xf>
    <xf numFmtId="4" fontId="46" fillId="0" borderId="1">
      <alignment horizontal="right" wrapText="1"/>
      <protection/>
    </xf>
    <xf numFmtId="4" fontId="11" fillId="0" borderId="2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3" applyNumberFormat="0" applyAlignment="0" applyProtection="0"/>
    <xf numFmtId="0" fontId="48" fillId="26" borderId="4" applyNumberFormat="0" applyAlignment="0" applyProtection="0"/>
    <xf numFmtId="0" fontId="49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62" fillId="0" borderId="0" xfId="0" applyFont="1" applyFill="1" applyAlignment="1">
      <alignment/>
    </xf>
    <xf numFmtId="2" fontId="62" fillId="0" borderId="0" xfId="0" applyNumberFormat="1" applyFont="1" applyFill="1" applyAlignment="1">
      <alignment/>
    </xf>
    <xf numFmtId="4" fontId="63" fillId="0" borderId="29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6" fillId="0" borderId="0" xfId="34" applyBorder="1" applyProtection="1">
      <alignment horizontal="right" shrinkToFit="1"/>
      <protection/>
    </xf>
    <xf numFmtId="4" fontId="46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3" fillId="0" borderId="29" xfId="0" applyNumberFormat="1" applyFont="1" applyFill="1" applyBorder="1" applyAlignment="1">
      <alignment/>
    </xf>
    <xf numFmtId="4" fontId="63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wrapText="1"/>
    </xf>
    <xf numFmtId="180" fontId="0" fillId="0" borderId="28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0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0" fontId="1" fillId="0" borderId="3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12" fillId="0" borderId="56" xfId="57" applyNumberFormat="1" applyFont="1" applyFill="1" applyBorder="1" applyAlignment="1">
      <alignment horizontal="left" vertical="top" wrapText="1"/>
      <protection/>
    </xf>
    <xf numFmtId="0" fontId="12" fillId="0" borderId="57" xfId="57" applyNumberFormat="1" applyFont="1" applyFill="1" applyBorder="1" applyAlignment="1">
      <alignment horizontal="left" vertical="top" wrapText="1"/>
      <protection/>
    </xf>
    <xf numFmtId="0" fontId="4" fillId="0" borderId="54" xfId="0" applyFont="1" applyFill="1" applyBorder="1" applyAlignment="1">
      <alignment horizontal="left" vertical="center" wrapText="1"/>
    </xf>
    <xf numFmtId="0" fontId="12" fillId="0" borderId="58" xfId="57" applyNumberFormat="1" applyFont="1" applyFill="1" applyBorder="1" applyAlignment="1">
      <alignment horizontal="left" vertical="top" wrapText="1"/>
      <protection/>
    </xf>
    <xf numFmtId="0" fontId="8" fillId="0" borderId="46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6" xfId="0" applyFont="1" applyFill="1" applyBorder="1" applyAlignment="1">
      <alignment/>
    </xf>
    <xf numFmtId="0" fontId="12" fillId="0" borderId="59" xfId="57" applyNumberFormat="1" applyFont="1" applyFill="1" applyBorder="1" applyAlignment="1">
      <alignment horizontal="left" vertical="top" wrapText="1"/>
      <protection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9" fontId="0" fillId="0" borderId="20" xfId="64" applyFont="1" applyFill="1" applyBorder="1" applyAlignment="1">
      <alignment/>
    </xf>
    <xf numFmtId="4" fontId="64" fillId="0" borderId="1" xfId="33" applyNumberFormat="1" applyFont="1" applyFill="1" applyProtection="1">
      <alignment horizontal="right" shrinkToFit="1"/>
      <protection/>
    </xf>
    <xf numFmtId="4" fontId="65" fillId="0" borderId="62" xfId="35" applyNumberFormat="1" applyFont="1" applyFill="1" applyBorder="1" applyProtection="1">
      <alignment horizontal="right" wrapText="1"/>
      <protection/>
    </xf>
    <xf numFmtId="4" fontId="65" fillId="0" borderId="1" xfId="35" applyNumberFormat="1" applyFont="1" applyFill="1" applyProtection="1">
      <alignment horizontal="right" wrapText="1"/>
      <protection/>
    </xf>
    <xf numFmtId="4" fontId="65" fillId="0" borderId="32" xfId="35" applyNumberFormat="1" applyFont="1" applyFill="1" applyBorder="1" applyProtection="1">
      <alignment horizontal="right" wrapText="1"/>
      <protection/>
    </xf>
    <xf numFmtId="4" fontId="65" fillId="0" borderId="63" xfId="35" applyNumberFormat="1" applyFont="1" applyFill="1" applyBorder="1" applyProtection="1">
      <alignment horizontal="right" wrapText="1"/>
      <protection/>
    </xf>
    <xf numFmtId="4" fontId="65" fillId="0" borderId="36" xfId="35" applyNumberFormat="1" applyFont="1" applyFill="1" applyBorder="1" applyProtection="1">
      <alignment horizontal="right" wrapText="1"/>
      <protection/>
    </xf>
    <xf numFmtId="4" fontId="65" fillId="0" borderId="20" xfId="35" applyNumberFormat="1" applyFont="1" applyFill="1" applyBorder="1" applyProtection="1">
      <alignment horizontal="right" wrapText="1"/>
      <protection/>
    </xf>
    <xf numFmtId="4" fontId="65" fillId="0" borderId="64" xfId="35" applyNumberFormat="1" applyFont="1" applyFill="1" applyBorder="1" applyProtection="1">
      <alignment horizontal="right" wrapText="1"/>
      <protection/>
    </xf>
    <xf numFmtId="4" fontId="65" fillId="0" borderId="65" xfId="35" applyNumberFormat="1" applyFont="1" applyFill="1" applyBorder="1" applyProtection="1">
      <alignment horizontal="right" wrapText="1"/>
      <protection/>
    </xf>
    <xf numFmtId="2" fontId="0" fillId="0" borderId="46" xfId="0" applyNumberFormat="1" applyFont="1" applyFill="1" applyBorder="1" applyAlignment="1">
      <alignment/>
    </xf>
    <xf numFmtId="179" fontId="0" fillId="0" borderId="21" xfId="64" applyFont="1" applyFill="1" applyBorder="1" applyAlignment="1">
      <alignment/>
    </xf>
    <xf numFmtId="179" fontId="0" fillId="0" borderId="46" xfId="64" applyFont="1" applyFill="1" applyBorder="1" applyAlignment="1">
      <alignment/>
    </xf>
    <xf numFmtId="179" fontId="0" fillId="0" borderId="32" xfId="64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66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6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4" fontId="63" fillId="0" borderId="29" xfId="0" applyNumberFormat="1" applyFont="1" applyFill="1" applyBorder="1" applyAlignment="1">
      <alignment horizontal="right" vertical="center" wrapText="1"/>
    </xf>
    <xf numFmtId="4" fontId="63" fillId="0" borderId="3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67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/>
    </xf>
    <xf numFmtId="2" fontId="62" fillId="0" borderId="22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 horizontal="right" wrapText="1"/>
    </xf>
    <xf numFmtId="2" fontId="63" fillId="0" borderId="3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2" fontId="0" fillId="0" borderId="61" xfId="0" applyNumberFormat="1" applyFont="1" applyFill="1" applyBorder="1" applyAlignment="1">
      <alignment/>
    </xf>
    <xf numFmtId="179" fontId="0" fillId="0" borderId="28" xfId="64" applyFont="1" applyFill="1" applyBorder="1" applyAlignment="1">
      <alignment/>
    </xf>
    <xf numFmtId="179" fontId="0" fillId="0" borderId="35" xfId="64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9" fillId="0" borderId="31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3" xfId="35"/>
    <cellStyle name="xl84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A6" sqref="A6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124</v>
      </c>
      <c r="F1" s="48"/>
      <c r="G1" s="48"/>
    </row>
    <row r="2" spans="2:7" ht="12.75">
      <c r="B2" s="199"/>
      <c r="C2" s="199"/>
      <c r="D2" s="199"/>
      <c r="E2" s="199"/>
      <c r="F2" s="199"/>
      <c r="G2" s="199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00" t="s">
        <v>126</v>
      </c>
      <c r="B4" s="200"/>
      <c r="C4" s="200"/>
      <c r="D4" s="200"/>
      <c r="E4" s="200"/>
      <c r="F4" s="200"/>
      <c r="G4" s="200"/>
    </row>
    <row r="5" spans="1:7" s="55" customFormat="1" ht="18" customHeight="1">
      <c r="A5" s="200" t="s">
        <v>135</v>
      </c>
      <c r="B5" s="200"/>
      <c r="C5" s="200"/>
      <c r="D5" s="200"/>
      <c r="E5" s="200"/>
      <c r="F5" s="200"/>
      <c r="G5" s="200"/>
    </row>
    <row r="6" ht="8.25" customHeight="1"/>
    <row r="7" spans="5:7" ht="11.25" customHeight="1" thickBot="1">
      <c r="E7" s="201" t="s">
        <v>0</v>
      </c>
      <c r="F7" s="201"/>
      <c r="G7" s="201"/>
    </row>
    <row r="8" spans="1:7" s="55" customFormat="1" ht="12.75">
      <c r="A8" s="204" t="s">
        <v>1</v>
      </c>
      <c r="B8" s="204" t="s">
        <v>2</v>
      </c>
      <c r="C8" s="204" t="s">
        <v>87</v>
      </c>
      <c r="D8" s="204" t="s">
        <v>89</v>
      </c>
      <c r="E8" s="207" t="s">
        <v>3</v>
      </c>
      <c r="F8" s="204" t="s">
        <v>88</v>
      </c>
      <c r="G8" s="212" t="s">
        <v>90</v>
      </c>
    </row>
    <row r="9" spans="1:7" s="55" customFormat="1" ht="12.75">
      <c r="A9" s="205"/>
      <c r="B9" s="205"/>
      <c r="C9" s="205"/>
      <c r="D9" s="205"/>
      <c r="E9" s="208"/>
      <c r="F9" s="205"/>
      <c r="G9" s="213"/>
    </row>
    <row r="10" spans="1:10" s="55" customFormat="1" ht="30.75" customHeight="1" thickBot="1">
      <c r="A10" s="205"/>
      <c r="B10" s="206"/>
      <c r="C10" s="206"/>
      <c r="D10" s="206"/>
      <c r="E10" s="209"/>
      <c r="F10" s="206"/>
      <c r="G10" s="214"/>
      <c r="I10" s="56"/>
      <c r="J10" s="56"/>
    </row>
    <row r="11" spans="1:11" ht="16.5" customHeight="1" thickBot="1">
      <c r="A11" s="17" t="s">
        <v>4</v>
      </c>
      <c r="B11" s="18" t="s">
        <v>5</v>
      </c>
      <c r="C11" s="178">
        <f>C16+C17+C18+C19+C20+C21+C22+C23+C24+C25+C26+C27+C28+C14+C12+C15+C13</f>
        <v>193112</v>
      </c>
      <c r="D11" s="179">
        <f>D16+D17+D18+D19+D20+D21+D22+D23+D24+D25+D26+D27+D28+D14+D12+D15+D13</f>
        <v>177019.33333333334</v>
      </c>
      <c r="E11" s="179">
        <f>E16+E17+E18+E19+E20+E21+E22+E23+E24+E25+E26+E27+E28+E14+E12+E15+E13</f>
        <v>159192</v>
      </c>
      <c r="F11" s="180">
        <f>E11/D11*100</f>
        <v>89.92916028004474</v>
      </c>
      <c r="G11" s="180">
        <f>E11/C11*100</f>
        <v>82.43506359004101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61">
        <v>136992</v>
      </c>
      <c r="D12" s="112">
        <f>C12/12*11</f>
        <v>125576</v>
      </c>
      <c r="E12" s="112">
        <v>110388</v>
      </c>
      <c r="F12" s="181">
        <f aca="true" t="shared" si="0" ref="F12:F42">E12/D12*100</f>
        <v>87.90533222908836</v>
      </c>
      <c r="G12" s="181">
        <f aca="true" t="shared" si="1" ref="G12:G42">E12/C12*100</f>
        <v>80.57988787666433</v>
      </c>
      <c r="I12" s="60"/>
    </row>
    <row r="13" spans="1:9" ht="40.5" customHeight="1">
      <c r="A13" s="22" t="s">
        <v>113</v>
      </c>
      <c r="B13" s="23" t="s">
        <v>114</v>
      </c>
      <c r="C13" s="161">
        <v>14247</v>
      </c>
      <c r="D13" s="112">
        <f aca="true" t="shared" si="2" ref="D13:D28">C13/12*11</f>
        <v>13059.75</v>
      </c>
      <c r="E13" s="112">
        <v>12182</v>
      </c>
      <c r="F13" s="182">
        <f t="shared" si="0"/>
        <v>93.27896782097666</v>
      </c>
      <c r="G13" s="182">
        <f t="shared" si="1"/>
        <v>85.50572050256194</v>
      </c>
      <c r="I13" s="60"/>
    </row>
    <row r="14" spans="1:9" ht="29.25" customHeight="1">
      <c r="A14" s="22" t="s">
        <v>110</v>
      </c>
      <c r="B14" s="24" t="s">
        <v>109</v>
      </c>
      <c r="C14" s="161">
        <v>3873</v>
      </c>
      <c r="D14" s="112">
        <f t="shared" si="2"/>
        <v>3550.25</v>
      </c>
      <c r="E14" s="112">
        <v>3005</v>
      </c>
      <c r="F14" s="182">
        <f t="shared" si="0"/>
        <v>84.64192662488557</v>
      </c>
      <c r="G14" s="182">
        <f t="shared" si="1"/>
        <v>77.58843273947843</v>
      </c>
      <c r="I14" s="60"/>
    </row>
    <row r="15" spans="1:10" ht="39" customHeight="1">
      <c r="A15" s="25" t="s">
        <v>111</v>
      </c>
      <c r="B15" s="26" t="s">
        <v>112</v>
      </c>
      <c r="C15" s="161">
        <v>421</v>
      </c>
      <c r="D15" s="112">
        <f t="shared" si="2"/>
        <v>385.9166666666667</v>
      </c>
      <c r="E15" s="112">
        <v>472</v>
      </c>
      <c r="F15" s="182">
        <f t="shared" si="0"/>
        <v>122.30619736557978</v>
      </c>
      <c r="G15" s="182">
        <f t="shared" si="1"/>
        <v>112.11401425178147</v>
      </c>
      <c r="I15" s="60"/>
      <c r="J15" s="19"/>
    </row>
    <row r="16" spans="1:9" ht="24.75" customHeight="1">
      <c r="A16" s="9" t="s">
        <v>8</v>
      </c>
      <c r="B16" s="27" t="s">
        <v>9</v>
      </c>
      <c r="C16" s="161">
        <v>3501</v>
      </c>
      <c r="D16" s="112">
        <f t="shared" si="2"/>
        <v>3209.25</v>
      </c>
      <c r="E16" s="112">
        <v>3248</v>
      </c>
      <c r="F16" s="182">
        <f t="shared" si="0"/>
        <v>101.20744722287138</v>
      </c>
      <c r="G16" s="182">
        <f t="shared" si="1"/>
        <v>92.7734932876321</v>
      </c>
      <c r="I16" s="60"/>
    </row>
    <row r="17" spans="1:9" ht="15" customHeight="1">
      <c r="A17" s="28" t="s">
        <v>10</v>
      </c>
      <c r="B17" s="29" t="s">
        <v>11</v>
      </c>
      <c r="C17" s="161">
        <v>24</v>
      </c>
      <c r="D17" s="112">
        <f t="shared" si="2"/>
        <v>22</v>
      </c>
      <c r="E17" s="112">
        <v>10</v>
      </c>
      <c r="F17" s="182">
        <f t="shared" si="0"/>
        <v>45.45454545454545</v>
      </c>
      <c r="G17" s="182">
        <f t="shared" si="1"/>
        <v>41.66666666666667</v>
      </c>
      <c r="I17" s="60"/>
    </row>
    <row r="18" spans="1:9" ht="18" customHeight="1">
      <c r="A18" s="28" t="s">
        <v>12</v>
      </c>
      <c r="B18" s="29" t="s">
        <v>13</v>
      </c>
      <c r="C18" s="161">
        <v>5591</v>
      </c>
      <c r="D18" s="112">
        <f t="shared" si="2"/>
        <v>5125.083333333334</v>
      </c>
      <c r="E18" s="161">
        <v>4464</v>
      </c>
      <c r="F18" s="183">
        <f t="shared" si="0"/>
        <v>87.1010227475976</v>
      </c>
      <c r="G18" s="183">
        <f t="shared" si="1"/>
        <v>79.8426041852978</v>
      </c>
      <c r="I18" s="60"/>
    </row>
    <row r="19" spans="1:9" ht="12.75">
      <c r="A19" s="9" t="s">
        <v>14</v>
      </c>
      <c r="B19" s="30" t="s">
        <v>15</v>
      </c>
      <c r="C19" s="161">
        <v>13410</v>
      </c>
      <c r="D19" s="112">
        <f t="shared" si="2"/>
        <v>12292.5</v>
      </c>
      <c r="E19" s="161">
        <v>12292</v>
      </c>
      <c r="F19" s="183">
        <f t="shared" si="0"/>
        <v>99.99593247915396</v>
      </c>
      <c r="G19" s="183">
        <f t="shared" si="1"/>
        <v>91.66293810589113</v>
      </c>
      <c r="I19" s="60"/>
    </row>
    <row r="20" spans="1:9" ht="12.75">
      <c r="A20" s="9" t="s">
        <v>16</v>
      </c>
      <c r="B20" s="30" t="s">
        <v>17</v>
      </c>
      <c r="C20" s="161">
        <v>914</v>
      </c>
      <c r="D20" s="112">
        <f t="shared" si="2"/>
        <v>837.8333333333334</v>
      </c>
      <c r="E20" s="161">
        <v>1059</v>
      </c>
      <c r="F20" s="183">
        <f t="shared" si="0"/>
        <v>126.39745374975134</v>
      </c>
      <c r="G20" s="183">
        <f t="shared" si="1"/>
        <v>115.86433260393873</v>
      </c>
      <c r="I20" s="60"/>
    </row>
    <row r="21" spans="1:9" ht="25.5">
      <c r="A21" s="9" t="s">
        <v>18</v>
      </c>
      <c r="B21" s="29" t="s">
        <v>91</v>
      </c>
      <c r="C21" s="174">
        <v>0</v>
      </c>
      <c r="D21" s="112">
        <f t="shared" si="2"/>
        <v>0</v>
      </c>
      <c r="E21" s="174">
        <v>0</v>
      </c>
      <c r="F21" s="182">
        <v>0</v>
      </c>
      <c r="G21" s="182">
        <v>0</v>
      </c>
      <c r="I21" s="59"/>
    </row>
    <row r="22" spans="1:9" ht="24" customHeight="1">
      <c r="A22" s="12" t="s">
        <v>19</v>
      </c>
      <c r="B22" s="27" t="s">
        <v>92</v>
      </c>
      <c r="C22" s="161">
        <v>8673</v>
      </c>
      <c r="D22" s="112">
        <f t="shared" si="2"/>
        <v>7950.25</v>
      </c>
      <c r="E22" s="161">
        <v>6057</v>
      </c>
      <c r="F22" s="182">
        <f t="shared" si="0"/>
        <v>76.18628345020598</v>
      </c>
      <c r="G22" s="182">
        <f t="shared" si="1"/>
        <v>69.83742649602213</v>
      </c>
      <c r="I22" s="60"/>
    </row>
    <row r="23" spans="1:9" ht="15" customHeight="1">
      <c r="A23" s="12" t="s">
        <v>20</v>
      </c>
      <c r="B23" s="31" t="s">
        <v>21</v>
      </c>
      <c r="C23" s="161">
        <v>185</v>
      </c>
      <c r="D23" s="112">
        <f t="shared" si="2"/>
        <v>169.58333333333331</v>
      </c>
      <c r="E23" s="174">
        <v>127</v>
      </c>
      <c r="F23" s="183">
        <f t="shared" si="0"/>
        <v>74.88943488943491</v>
      </c>
      <c r="G23" s="183">
        <f t="shared" si="1"/>
        <v>68.64864864864865</v>
      </c>
      <c r="I23" s="61"/>
    </row>
    <row r="24" spans="1:9" ht="25.5">
      <c r="A24" s="9" t="s">
        <v>22</v>
      </c>
      <c r="B24" s="10" t="s">
        <v>23</v>
      </c>
      <c r="C24" s="161">
        <v>124</v>
      </c>
      <c r="D24" s="112">
        <f t="shared" si="2"/>
        <v>113.66666666666667</v>
      </c>
      <c r="E24" s="161">
        <v>2740</v>
      </c>
      <c r="F24" s="182">
        <f t="shared" si="0"/>
        <v>2410.557184750733</v>
      </c>
      <c r="G24" s="182">
        <f t="shared" si="1"/>
        <v>2209.677419354839</v>
      </c>
      <c r="I24" s="60"/>
    </row>
    <row r="25" spans="1:9" ht="25.5">
      <c r="A25" s="9" t="s">
        <v>24</v>
      </c>
      <c r="B25" s="10" t="s">
        <v>25</v>
      </c>
      <c r="C25" s="161">
        <v>4584</v>
      </c>
      <c r="D25" s="112">
        <f t="shared" si="2"/>
        <v>4202</v>
      </c>
      <c r="E25" s="161">
        <v>1359</v>
      </c>
      <c r="F25" s="182">
        <f t="shared" si="0"/>
        <v>32.3417420276059</v>
      </c>
      <c r="G25" s="182">
        <f t="shared" si="1"/>
        <v>29.64659685863874</v>
      </c>
      <c r="I25" s="60"/>
    </row>
    <row r="26" spans="1:9" ht="12.75">
      <c r="A26" s="32" t="s">
        <v>26</v>
      </c>
      <c r="B26" s="10" t="s">
        <v>27</v>
      </c>
      <c r="C26" s="174">
        <v>0</v>
      </c>
      <c r="D26" s="112">
        <f t="shared" si="2"/>
        <v>0</v>
      </c>
      <c r="E26" s="174">
        <v>0</v>
      </c>
      <c r="F26" s="183">
        <v>0</v>
      </c>
      <c r="G26" s="183">
        <v>0</v>
      </c>
      <c r="I26" s="59"/>
    </row>
    <row r="27" spans="1:9" ht="15.75" customHeight="1">
      <c r="A27" s="9" t="s">
        <v>28</v>
      </c>
      <c r="B27" s="10" t="s">
        <v>29</v>
      </c>
      <c r="C27" s="161">
        <v>573</v>
      </c>
      <c r="D27" s="112">
        <f t="shared" si="2"/>
        <v>525.25</v>
      </c>
      <c r="E27" s="161">
        <v>1777</v>
      </c>
      <c r="F27" s="183">
        <f t="shared" si="0"/>
        <v>338.31508805330793</v>
      </c>
      <c r="G27" s="183">
        <f t="shared" si="1"/>
        <v>310.1221640488656</v>
      </c>
      <c r="I27" s="60"/>
    </row>
    <row r="28" spans="1:9" ht="13.5" thickBot="1">
      <c r="A28" s="32" t="s">
        <v>30</v>
      </c>
      <c r="B28" s="33" t="s">
        <v>31</v>
      </c>
      <c r="C28" s="175">
        <v>0</v>
      </c>
      <c r="D28" s="112">
        <f t="shared" si="2"/>
        <v>0</v>
      </c>
      <c r="E28" s="161">
        <v>12</v>
      </c>
      <c r="F28" s="184">
        <v>0</v>
      </c>
      <c r="G28" s="184">
        <v>0</v>
      </c>
      <c r="I28" s="59"/>
    </row>
    <row r="29" spans="1:9" s="36" customFormat="1" ht="15" customHeight="1" thickBot="1">
      <c r="A29" s="34" t="s">
        <v>32</v>
      </c>
      <c r="B29" s="35" t="s">
        <v>33</v>
      </c>
      <c r="C29" s="64">
        <f>C30</f>
        <v>761867</v>
      </c>
      <c r="D29" s="64">
        <f>D30</f>
        <v>698378.0833333334</v>
      </c>
      <c r="E29" s="64">
        <f>E30+E40+E39</f>
        <v>557446</v>
      </c>
      <c r="F29" s="185">
        <f t="shared" si="0"/>
        <v>79.82008790128842</v>
      </c>
      <c r="G29" s="186">
        <f t="shared" si="1"/>
        <v>73.16841390951438</v>
      </c>
      <c r="I29" s="62"/>
    </row>
    <row r="30" spans="1:9" ht="28.5" customHeight="1">
      <c r="A30" s="37" t="s">
        <v>34</v>
      </c>
      <c r="B30" s="38" t="s">
        <v>35</v>
      </c>
      <c r="C30" s="112">
        <f>C31+C33+C36+C37+C38</f>
        <v>761867</v>
      </c>
      <c r="D30" s="112">
        <f>D31+D33+D36+D37+D38</f>
        <v>698378.0833333334</v>
      </c>
      <c r="E30" s="112">
        <f>E31+E33+E36+E37+E38</f>
        <v>561470</v>
      </c>
      <c r="F30" s="187">
        <f t="shared" si="0"/>
        <v>80.39628009517766</v>
      </c>
      <c r="G30" s="187">
        <f t="shared" si="1"/>
        <v>73.6965900872462</v>
      </c>
      <c r="I30" s="63"/>
    </row>
    <row r="31" spans="1:9" ht="28.5">
      <c r="A31" s="11" t="s">
        <v>36</v>
      </c>
      <c r="B31" s="39" t="s">
        <v>93</v>
      </c>
      <c r="C31" s="174">
        <f>C32</f>
        <v>237031</v>
      </c>
      <c r="D31" s="174">
        <f>D32</f>
        <v>217278.41666666666</v>
      </c>
      <c r="E31" s="174">
        <f>E32</f>
        <v>97117</v>
      </c>
      <c r="F31" s="188">
        <f>F32</f>
        <v>44.69703042294813</v>
      </c>
      <c r="G31" s="188">
        <f>G32</f>
        <v>40.972277887702454</v>
      </c>
      <c r="I31" s="59"/>
    </row>
    <row r="32" spans="1:9" ht="14.25">
      <c r="A32" s="11" t="s">
        <v>95</v>
      </c>
      <c r="B32" s="40" t="s">
        <v>94</v>
      </c>
      <c r="C32" s="161">
        <v>237031</v>
      </c>
      <c r="D32" s="112">
        <f>C32/12*11</f>
        <v>217278.41666666666</v>
      </c>
      <c r="E32" s="161">
        <v>97117</v>
      </c>
      <c r="F32" s="182">
        <f t="shared" si="0"/>
        <v>44.69703042294813</v>
      </c>
      <c r="G32" s="182">
        <f t="shared" si="1"/>
        <v>40.972277887702454</v>
      </c>
      <c r="I32" s="59"/>
    </row>
    <row r="33" spans="1:9" ht="29.25" customHeight="1">
      <c r="A33" s="12" t="s">
        <v>128</v>
      </c>
      <c r="B33" s="10" t="s">
        <v>96</v>
      </c>
      <c r="C33" s="161">
        <v>308364</v>
      </c>
      <c r="D33" s="112">
        <f aca="true" t="shared" si="3" ref="D33:D39">C33/12*11</f>
        <v>282667</v>
      </c>
      <c r="E33" s="174">
        <v>267519</v>
      </c>
      <c r="F33" s="182">
        <f t="shared" si="0"/>
        <v>94.64104405537257</v>
      </c>
      <c r="G33" s="182">
        <f t="shared" si="1"/>
        <v>86.75429038409152</v>
      </c>
      <c r="H33" s="60"/>
      <c r="I33" s="60"/>
    </row>
    <row r="34" spans="1:9" ht="33.75">
      <c r="A34" s="12" t="s">
        <v>97</v>
      </c>
      <c r="B34" s="41" t="s">
        <v>98</v>
      </c>
      <c r="C34" s="174">
        <v>0</v>
      </c>
      <c r="D34" s="112">
        <f t="shared" si="3"/>
        <v>0</v>
      </c>
      <c r="E34" s="174">
        <v>0</v>
      </c>
      <c r="F34" s="182">
        <v>0</v>
      </c>
      <c r="G34" s="182">
        <v>0</v>
      </c>
      <c r="I34" s="59"/>
    </row>
    <row r="35" spans="1:9" ht="12.75" customHeight="1" hidden="1">
      <c r="A35" s="9"/>
      <c r="B35" s="42"/>
      <c r="C35" s="174"/>
      <c r="D35" s="112">
        <f t="shared" si="3"/>
        <v>0</v>
      </c>
      <c r="E35" s="174"/>
      <c r="F35" s="182" t="e">
        <f t="shared" si="0"/>
        <v>#DIV/0!</v>
      </c>
      <c r="G35" s="182" t="e">
        <f t="shared" si="1"/>
        <v>#DIV/0!</v>
      </c>
      <c r="I35" s="59"/>
    </row>
    <row r="36" spans="1:9" ht="20.25" customHeight="1">
      <c r="A36" s="11" t="s">
        <v>127</v>
      </c>
      <c r="B36" s="42" t="s">
        <v>37</v>
      </c>
      <c r="C36" s="161">
        <v>208613</v>
      </c>
      <c r="D36" s="112">
        <f t="shared" si="3"/>
        <v>191228.58333333334</v>
      </c>
      <c r="E36" s="161">
        <v>190580</v>
      </c>
      <c r="F36" s="182">
        <f>E36/D36*100</f>
        <v>99.66083347895602</v>
      </c>
      <c r="G36" s="182">
        <f>E36/C36*100</f>
        <v>91.35576402237636</v>
      </c>
      <c r="I36" s="60"/>
    </row>
    <row r="37" spans="1:9" ht="15" customHeight="1">
      <c r="A37" s="13" t="s">
        <v>129</v>
      </c>
      <c r="B37" s="43" t="s">
        <v>38</v>
      </c>
      <c r="C37" s="174">
        <v>7859</v>
      </c>
      <c r="D37" s="112">
        <f t="shared" si="3"/>
        <v>7204.083333333333</v>
      </c>
      <c r="E37" s="174">
        <v>6254</v>
      </c>
      <c r="F37" s="182">
        <f>E37/D37*100</f>
        <v>86.81187752316394</v>
      </c>
      <c r="G37" s="182">
        <f>E37/C37*100</f>
        <v>79.57755439623362</v>
      </c>
      <c r="I37" s="60"/>
    </row>
    <row r="38" spans="1:7" ht="24.75" customHeight="1">
      <c r="A38" s="14" t="s">
        <v>39</v>
      </c>
      <c r="B38" s="44" t="s">
        <v>99</v>
      </c>
      <c r="C38" s="174">
        <v>0</v>
      </c>
      <c r="D38" s="112">
        <f t="shared" si="3"/>
        <v>0</v>
      </c>
      <c r="E38" s="174">
        <v>0</v>
      </c>
      <c r="F38" s="182">
        <v>0</v>
      </c>
      <c r="G38" s="182">
        <v>0</v>
      </c>
    </row>
    <row r="39" spans="1:7" ht="26.25" customHeight="1">
      <c r="A39" s="14" t="s">
        <v>130</v>
      </c>
      <c r="B39" s="45" t="s">
        <v>131</v>
      </c>
      <c r="C39" s="176">
        <v>0</v>
      </c>
      <c r="D39" s="112">
        <f t="shared" si="3"/>
        <v>0</v>
      </c>
      <c r="E39" s="174">
        <v>0</v>
      </c>
      <c r="F39" s="182">
        <v>0</v>
      </c>
      <c r="G39" s="182">
        <v>0</v>
      </c>
    </row>
    <row r="40" spans="1:7" ht="53.25" customHeight="1" thickBot="1">
      <c r="A40" s="14" t="s">
        <v>133</v>
      </c>
      <c r="B40" s="45" t="s">
        <v>100</v>
      </c>
      <c r="C40" s="177">
        <v>0</v>
      </c>
      <c r="D40" s="189">
        <f>C40/12*11</f>
        <v>0</v>
      </c>
      <c r="E40" s="161">
        <v>-4024</v>
      </c>
      <c r="F40" s="182">
        <v>0</v>
      </c>
      <c r="G40" s="182">
        <v>0</v>
      </c>
    </row>
    <row r="41" spans="1:7" ht="27" customHeight="1" thickBot="1">
      <c r="A41" s="15" t="s">
        <v>40</v>
      </c>
      <c r="B41" s="46" t="s">
        <v>41</v>
      </c>
      <c r="C41" s="190">
        <v>0</v>
      </c>
      <c r="D41" s="191">
        <f>C41/12*10</f>
        <v>0</v>
      </c>
      <c r="E41" s="190">
        <v>0</v>
      </c>
      <c r="F41" s="192">
        <v>0</v>
      </c>
      <c r="G41" s="193">
        <v>0</v>
      </c>
    </row>
    <row r="42" spans="1:10" ht="18" customHeight="1" thickBot="1">
      <c r="A42" s="210" t="s">
        <v>42</v>
      </c>
      <c r="B42" s="211"/>
      <c r="C42" s="65">
        <f>C30+C11</f>
        <v>954979</v>
      </c>
      <c r="D42" s="65">
        <f>D30+D11</f>
        <v>875397.4166666667</v>
      </c>
      <c r="E42" s="64">
        <f>E29+E11</f>
        <v>716638</v>
      </c>
      <c r="F42" s="57">
        <f t="shared" si="0"/>
        <v>81.86430372719286</v>
      </c>
      <c r="G42" s="58">
        <f t="shared" si="1"/>
        <v>75.04227841659346</v>
      </c>
      <c r="I42" s="19"/>
      <c r="J42" s="19"/>
    </row>
    <row r="43" ht="10.5" customHeight="1">
      <c r="A43" s="47"/>
    </row>
    <row r="44" ht="12.75" hidden="1"/>
    <row r="45" spans="1:2" ht="14.25" customHeight="1">
      <c r="A45" s="202" t="s">
        <v>115</v>
      </c>
      <c r="B45" s="202"/>
    </row>
    <row r="46" spans="1:2" ht="12.75">
      <c r="A46" s="202"/>
      <c r="B46" s="202"/>
    </row>
    <row r="47" spans="1:7" ht="14.25">
      <c r="A47" s="202"/>
      <c r="B47" s="202"/>
      <c r="E47" s="203" t="s">
        <v>125</v>
      </c>
      <c r="F47" s="203"/>
      <c r="G47" s="203"/>
    </row>
    <row r="51" ht="12.75">
      <c r="E51" s="1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1.28125" style="16" customWidth="1"/>
    <col min="6" max="6" width="1.57421875" style="16" hidden="1" customWidth="1"/>
    <col min="7" max="7" width="9.28125" style="16" customWidth="1"/>
    <col min="8" max="16384" width="9.140625" style="51" customWidth="1"/>
  </cols>
  <sheetData>
    <row r="1" spans="2:7" ht="11.25" customHeight="1">
      <c r="B1" s="68"/>
      <c r="C1" s="215" t="s">
        <v>123</v>
      </c>
      <c r="D1" s="215"/>
      <c r="E1" s="215"/>
      <c r="F1" s="215"/>
      <c r="G1" s="215"/>
    </row>
    <row r="2" spans="2:7" ht="11.25" customHeight="1">
      <c r="B2" s="216"/>
      <c r="C2" s="216"/>
      <c r="D2" s="216"/>
      <c r="E2" s="216"/>
      <c r="F2" s="216"/>
      <c r="G2" s="216"/>
    </row>
    <row r="3" spans="1:7" ht="12.75">
      <c r="A3" s="200" t="s">
        <v>126</v>
      </c>
      <c r="B3" s="200"/>
      <c r="C3" s="200"/>
      <c r="D3" s="200"/>
      <c r="E3" s="200"/>
      <c r="F3" s="200"/>
      <c r="G3" s="200"/>
    </row>
    <row r="4" spans="1:7" ht="12.75">
      <c r="A4" s="217" t="s">
        <v>136</v>
      </c>
      <c r="B4" s="217"/>
      <c r="C4" s="217"/>
      <c r="D4" s="217"/>
      <c r="E4" s="217"/>
      <c r="F4" s="217"/>
      <c r="G4" s="217"/>
    </row>
    <row r="5" spans="5:7" ht="12.75" customHeight="1" thickBot="1">
      <c r="E5" s="218" t="s">
        <v>43</v>
      </c>
      <c r="F5" s="218"/>
      <c r="G5" s="218"/>
    </row>
    <row r="6" spans="1:7" s="1" customFormat="1" ht="57" customHeight="1" thickBot="1">
      <c r="A6" s="69" t="s">
        <v>44</v>
      </c>
      <c r="B6" s="70" t="s">
        <v>45</v>
      </c>
      <c r="C6" s="66" t="s">
        <v>85</v>
      </c>
      <c r="D6" s="67" t="s">
        <v>46</v>
      </c>
      <c r="E6" s="66" t="s">
        <v>47</v>
      </c>
      <c r="F6" s="66" t="s">
        <v>48</v>
      </c>
      <c r="G6" s="71" t="s">
        <v>86</v>
      </c>
    </row>
    <row r="7" spans="1:7" ht="12" customHeight="1" thickBot="1">
      <c r="A7" s="72">
        <v>100</v>
      </c>
      <c r="B7" s="73" t="s">
        <v>49</v>
      </c>
      <c r="C7" s="160">
        <f>SUM(C8:C15)</f>
        <v>54833</v>
      </c>
      <c r="D7" s="114"/>
      <c r="E7" s="115">
        <f>SUM(E8:E15)</f>
        <v>45112</v>
      </c>
      <c r="F7" s="114"/>
      <c r="G7" s="116">
        <f aca="true" t="shared" si="0" ref="G7:G59">E7/C7*100</f>
        <v>82.27162475151825</v>
      </c>
    </row>
    <row r="8" spans="1:7" s="52" customFormat="1" ht="12.75" customHeight="1">
      <c r="A8" s="74">
        <v>102</v>
      </c>
      <c r="B8" s="144" t="s">
        <v>83</v>
      </c>
      <c r="C8" s="162">
        <v>1953</v>
      </c>
      <c r="D8" s="117"/>
      <c r="E8" s="163">
        <v>1491</v>
      </c>
      <c r="F8" s="117"/>
      <c r="G8" s="118">
        <f t="shared" si="0"/>
        <v>76.34408602150538</v>
      </c>
    </row>
    <row r="9" spans="1:7" ht="23.25" customHeight="1">
      <c r="A9" s="75">
        <v>103</v>
      </c>
      <c r="B9" s="145" t="s">
        <v>50</v>
      </c>
      <c r="C9" s="162">
        <v>1829</v>
      </c>
      <c r="D9" s="30"/>
      <c r="E9" s="163">
        <v>1637</v>
      </c>
      <c r="F9" s="30"/>
      <c r="G9" s="119">
        <f t="shared" si="0"/>
        <v>89.50246036085292</v>
      </c>
    </row>
    <row r="10" spans="1:7" ht="24" customHeight="1">
      <c r="A10" s="75">
        <v>104</v>
      </c>
      <c r="B10" s="145" t="s">
        <v>84</v>
      </c>
      <c r="C10" s="162">
        <v>32383</v>
      </c>
      <c r="D10" s="30"/>
      <c r="E10" s="163">
        <v>26751</v>
      </c>
      <c r="F10" s="30"/>
      <c r="G10" s="119">
        <f t="shared" si="0"/>
        <v>82.60815860173548</v>
      </c>
    </row>
    <row r="11" spans="1:7" ht="24" customHeight="1">
      <c r="A11" s="76">
        <v>105</v>
      </c>
      <c r="B11" s="146" t="s">
        <v>118</v>
      </c>
      <c r="C11" s="162">
        <v>1</v>
      </c>
      <c r="D11" s="33"/>
      <c r="E11" s="196">
        <v>1</v>
      </c>
      <c r="F11" s="33"/>
      <c r="G11" s="120">
        <f t="shared" si="0"/>
        <v>100</v>
      </c>
    </row>
    <row r="12" spans="1:7" ht="45" customHeight="1">
      <c r="A12" s="76">
        <v>106</v>
      </c>
      <c r="B12" s="147" t="s">
        <v>119</v>
      </c>
      <c r="C12" s="162">
        <v>7264</v>
      </c>
      <c r="D12" s="33"/>
      <c r="E12" s="163">
        <v>5423</v>
      </c>
      <c r="F12" s="33"/>
      <c r="G12" s="120">
        <f t="shared" si="0"/>
        <v>74.65583700440529</v>
      </c>
    </row>
    <row r="13" spans="1:7" ht="18" customHeight="1">
      <c r="A13" s="76">
        <v>107</v>
      </c>
      <c r="B13" s="148" t="s">
        <v>120</v>
      </c>
      <c r="C13" s="159">
        <v>0</v>
      </c>
      <c r="D13" s="33"/>
      <c r="E13" s="159">
        <v>0</v>
      </c>
      <c r="F13" s="33"/>
      <c r="G13" s="120">
        <v>0</v>
      </c>
    </row>
    <row r="14" spans="1:7" ht="16.5" customHeight="1">
      <c r="A14" s="77">
        <v>113</v>
      </c>
      <c r="B14" s="149" t="s">
        <v>52</v>
      </c>
      <c r="C14" s="162">
        <v>11231</v>
      </c>
      <c r="D14" s="30"/>
      <c r="E14" s="163">
        <v>9809</v>
      </c>
      <c r="F14" s="30"/>
      <c r="G14" s="119">
        <f t="shared" si="0"/>
        <v>87.33861632980144</v>
      </c>
    </row>
    <row r="15" spans="1:7" ht="14.25" customHeight="1" thickBot="1">
      <c r="A15" s="78">
        <v>111</v>
      </c>
      <c r="B15" s="150" t="s">
        <v>121</v>
      </c>
      <c r="C15" s="162">
        <v>172</v>
      </c>
      <c r="D15" s="59"/>
      <c r="E15" s="113">
        <v>0</v>
      </c>
      <c r="F15" s="59"/>
      <c r="G15" s="121">
        <f t="shared" si="0"/>
        <v>0</v>
      </c>
    </row>
    <row r="16" spans="1:7" ht="15" customHeight="1" thickBot="1">
      <c r="A16" s="79">
        <v>200</v>
      </c>
      <c r="B16" s="151" t="s">
        <v>116</v>
      </c>
      <c r="C16" s="116">
        <f>C17</f>
        <v>806</v>
      </c>
      <c r="D16" s="170">
        <f>D17</f>
        <v>0</v>
      </c>
      <c r="E16" s="116">
        <f>E17</f>
        <v>651</v>
      </c>
      <c r="F16" s="123"/>
      <c r="G16" s="116">
        <f t="shared" si="0"/>
        <v>80.76923076923077</v>
      </c>
    </row>
    <row r="17" spans="1:7" ht="15" customHeight="1" thickBot="1">
      <c r="A17" s="79">
        <v>203</v>
      </c>
      <c r="B17" s="151" t="s">
        <v>117</v>
      </c>
      <c r="C17" s="162">
        <v>806</v>
      </c>
      <c r="D17" s="123"/>
      <c r="E17" s="163">
        <v>651</v>
      </c>
      <c r="F17" s="123"/>
      <c r="G17" s="116">
        <f>E17/C17*100</f>
        <v>80.76923076923077</v>
      </c>
    </row>
    <row r="18" spans="1:7" ht="23.25" customHeight="1" thickBot="1">
      <c r="A18" s="80">
        <v>300</v>
      </c>
      <c r="B18" s="152" t="s">
        <v>53</v>
      </c>
      <c r="C18" s="160">
        <f>SUM(C19:C21)</f>
        <v>8631</v>
      </c>
      <c r="D18" s="171"/>
      <c r="E18" s="160">
        <f>SUM(E19:E21)</f>
        <v>7484</v>
      </c>
      <c r="F18" s="123"/>
      <c r="G18" s="116">
        <f t="shared" si="0"/>
        <v>86.71069400996409</v>
      </c>
    </row>
    <row r="19" spans="1:7" ht="37.5" customHeight="1">
      <c r="A19" s="81">
        <v>309</v>
      </c>
      <c r="B19" s="145" t="s">
        <v>101</v>
      </c>
      <c r="C19" s="162">
        <v>7569</v>
      </c>
      <c r="D19" s="125"/>
      <c r="E19" s="163">
        <v>6456</v>
      </c>
      <c r="F19" s="125"/>
      <c r="G19" s="126">
        <f t="shared" si="0"/>
        <v>85.29528339278637</v>
      </c>
    </row>
    <row r="20" spans="1:8" ht="20.25" customHeight="1">
      <c r="A20" s="75">
        <v>310</v>
      </c>
      <c r="B20" s="145" t="s">
        <v>54</v>
      </c>
      <c r="C20" s="162">
        <v>662</v>
      </c>
      <c r="D20" s="30"/>
      <c r="E20" s="163">
        <v>637</v>
      </c>
      <c r="F20" s="30"/>
      <c r="G20" s="119">
        <f t="shared" si="0"/>
        <v>96.22356495468279</v>
      </c>
      <c r="H20" s="16"/>
    </row>
    <row r="21" spans="1:8" ht="24" customHeight="1" thickBot="1">
      <c r="A21" s="78">
        <v>314</v>
      </c>
      <c r="B21" s="153" t="s">
        <v>102</v>
      </c>
      <c r="C21" s="164">
        <v>400</v>
      </c>
      <c r="D21" s="59"/>
      <c r="E21" s="127">
        <v>391</v>
      </c>
      <c r="F21" s="59"/>
      <c r="G21" s="120">
        <f t="shared" si="0"/>
        <v>97.75</v>
      </c>
      <c r="H21" s="16"/>
    </row>
    <row r="22" spans="1:8" ht="17.25" customHeight="1" thickBot="1">
      <c r="A22" s="80">
        <v>400</v>
      </c>
      <c r="B22" s="154" t="s">
        <v>55</v>
      </c>
      <c r="C22" s="172">
        <f>SUM(C23:C29)</f>
        <v>193835</v>
      </c>
      <c r="D22" s="171"/>
      <c r="E22" s="160">
        <f>SUM(E23:E29)</f>
        <v>105993</v>
      </c>
      <c r="F22" s="123"/>
      <c r="G22" s="116">
        <f t="shared" si="0"/>
        <v>54.68207496066242</v>
      </c>
      <c r="H22" s="16"/>
    </row>
    <row r="23" spans="1:8" ht="15" customHeight="1">
      <c r="A23" s="82">
        <v>405</v>
      </c>
      <c r="B23" s="83" t="s">
        <v>56</v>
      </c>
      <c r="C23" s="165">
        <v>470</v>
      </c>
      <c r="D23" s="125"/>
      <c r="E23" s="128">
        <v>0</v>
      </c>
      <c r="F23" s="125"/>
      <c r="G23" s="126">
        <f t="shared" si="0"/>
        <v>0</v>
      </c>
      <c r="H23" s="16"/>
    </row>
    <row r="24" spans="1:7" ht="13.5" customHeight="1">
      <c r="A24" s="82">
        <v>406</v>
      </c>
      <c r="B24" s="54" t="s">
        <v>57</v>
      </c>
      <c r="C24" s="162">
        <v>78569</v>
      </c>
      <c r="D24" s="125"/>
      <c r="E24" s="163">
        <v>43469</v>
      </c>
      <c r="F24" s="125"/>
      <c r="G24" s="119">
        <f t="shared" si="0"/>
        <v>55.325891891203916</v>
      </c>
    </row>
    <row r="25" spans="1:7" ht="12" customHeight="1">
      <c r="A25" s="82">
        <v>407</v>
      </c>
      <c r="B25" s="84" t="s">
        <v>58</v>
      </c>
      <c r="C25" s="162">
        <v>200</v>
      </c>
      <c r="D25" s="125"/>
      <c r="E25" s="128">
        <v>0</v>
      </c>
      <c r="F25" s="125"/>
      <c r="G25" s="119">
        <v>0</v>
      </c>
    </row>
    <row r="26" spans="1:7" ht="12.75" customHeight="1">
      <c r="A26" s="85">
        <v>408</v>
      </c>
      <c r="B26" s="86" t="s">
        <v>59</v>
      </c>
      <c r="C26" s="162">
        <v>2221</v>
      </c>
      <c r="D26" s="59"/>
      <c r="E26" s="132">
        <v>1832</v>
      </c>
      <c r="F26" s="59"/>
      <c r="G26" s="119">
        <f t="shared" si="0"/>
        <v>82.48536695182351</v>
      </c>
    </row>
    <row r="27" spans="1:8" ht="12" customHeight="1">
      <c r="A27" s="87">
        <v>409</v>
      </c>
      <c r="B27" s="54" t="s">
        <v>103</v>
      </c>
      <c r="C27" s="162">
        <v>104831</v>
      </c>
      <c r="D27" s="129"/>
      <c r="E27" s="163">
        <v>58121</v>
      </c>
      <c r="F27" s="130"/>
      <c r="G27" s="119">
        <f t="shared" si="0"/>
        <v>55.442569468954794</v>
      </c>
      <c r="H27" s="53"/>
    </row>
    <row r="28" spans="1:8" ht="12" customHeight="1">
      <c r="A28" s="87">
        <v>410</v>
      </c>
      <c r="B28" s="54" t="s">
        <v>104</v>
      </c>
      <c r="C28" s="162">
        <v>862</v>
      </c>
      <c r="D28" s="129"/>
      <c r="E28" s="130">
        <v>811</v>
      </c>
      <c r="F28" s="130"/>
      <c r="G28" s="119">
        <f t="shared" si="0"/>
        <v>94.08352668213456</v>
      </c>
      <c r="H28" s="53"/>
    </row>
    <row r="29" spans="1:7" ht="12.75" customHeight="1" thickBot="1">
      <c r="A29" s="85">
        <v>412</v>
      </c>
      <c r="B29" s="88" t="s">
        <v>60</v>
      </c>
      <c r="C29" s="162">
        <v>6682</v>
      </c>
      <c r="D29" s="59"/>
      <c r="E29" s="163">
        <v>1760</v>
      </c>
      <c r="F29" s="59"/>
      <c r="G29" s="120">
        <f t="shared" si="0"/>
        <v>26.339419335528287</v>
      </c>
    </row>
    <row r="30" spans="1:7" s="2" customFormat="1" ht="15.75" customHeight="1" thickBot="1">
      <c r="A30" s="89">
        <v>500</v>
      </c>
      <c r="B30" s="90" t="s">
        <v>61</v>
      </c>
      <c r="C30" s="160">
        <f>SUM(C31:C34)</f>
        <v>365753</v>
      </c>
      <c r="D30" s="123"/>
      <c r="E30" s="131">
        <f>SUM(E31:E34)</f>
        <v>209540</v>
      </c>
      <c r="F30" s="123"/>
      <c r="G30" s="116">
        <f t="shared" si="0"/>
        <v>57.29002906332963</v>
      </c>
    </row>
    <row r="31" spans="1:7" ht="12" customHeight="1">
      <c r="A31" s="5">
        <v>501</v>
      </c>
      <c r="B31" s="91" t="s">
        <v>62</v>
      </c>
      <c r="C31" s="162">
        <v>2455</v>
      </c>
      <c r="D31" s="125"/>
      <c r="E31" s="163">
        <v>936</v>
      </c>
      <c r="F31" s="125"/>
      <c r="G31" s="126">
        <f t="shared" si="0"/>
        <v>38.12627291242362</v>
      </c>
    </row>
    <row r="32" spans="1:7" ht="12" customHeight="1">
      <c r="A32" s="6">
        <v>502</v>
      </c>
      <c r="B32" s="92" t="s">
        <v>63</v>
      </c>
      <c r="C32" s="162">
        <v>316656</v>
      </c>
      <c r="D32" s="30"/>
      <c r="E32" s="197">
        <v>172515</v>
      </c>
      <c r="F32" s="30"/>
      <c r="G32" s="119">
        <f t="shared" si="0"/>
        <v>54.48025617705018</v>
      </c>
    </row>
    <row r="33" spans="1:7" ht="12" customHeight="1">
      <c r="A33" s="7">
        <v>503</v>
      </c>
      <c r="B33" s="93" t="s">
        <v>64</v>
      </c>
      <c r="C33" s="162">
        <v>40049</v>
      </c>
      <c r="D33" s="33"/>
      <c r="E33" s="163">
        <v>29564</v>
      </c>
      <c r="F33" s="33"/>
      <c r="G33" s="119">
        <f t="shared" si="0"/>
        <v>73.81957102549377</v>
      </c>
    </row>
    <row r="34" spans="1:7" ht="14.25" customHeight="1" thickBot="1">
      <c r="A34" s="7">
        <v>505</v>
      </c>
      <c r="B34" s="93" t="s">
        <v>65</v>
      </c>
      <c r="C34" s="166">
        <v>6593</v>
      </c>
      <c r="D34" s="33"/>
      <c r="E34" s="198">
        <v>6525</v>
      </c>
      <c r="F34" s="33"/>
      <c r="G34" s="119">
        <f t="shared" si="0"/>
        <v>98.96860306385561</v>
      </c>
    </row>
    <row r="35" spans="1:7" s="2" customFormat="1" ht="13.5" customHeight="1" thickBot="1">
      <c r="A35" s="89">
        <v>600</v>
      </c>
      <c r="B35" s="90" t="s">
        <v>66</v>
      </c>
      <c r="C35" s="167">
        <v>1135</v>
      </c>
      <c r="D35" s="123"/>
      <c r="E35" s="122">
        <v>744</v>
      </c>
      <c r="F35" s="123"/>
      <c r="G35" s="116">
        <f t="shared" si="0"/>
        <v>65.55066079295155</v>
      </c>
    </row>
    <row r="36" spans="1:7" s="2" customFormat="1" ht="12" customHeight="1" thickBot="1">
      <c r="A36" s="94">
        <v>700</v>
      </c>
      <c r="B36" s="95" t="s">
        <v>67</v>
      </c>
      <c r="C36" s="173">
        <f>SUM(C37:C41)</f>
        <v>392728</v>
      </c>
      <c r="D36" s="114"/>
      <c r="E36" s="115">
        <f>SUM(E37:E41)</f>
        <v>327842</v>
      </c>
      <c r="F36" s="114"/>
      <c r="G36" s="116">
        <f t="shared" si="0"/>
        <v>83.47813244790288</v>
      </c>
    </row>
    <row r="37" spans="1:7" s="2" customFormat="1" ht="12" customHeight="1">
      <c r="A37" s="5">
        <v>701</v>
      </c>
      <c r="B37" s="91" t="s">
        <v>68</v>
      </c>
      <c r="C37" s="162">
        <v>125846</v>
      </c>
      <c r="D37" s="125"/>
      <c r="E37" s="168">
        <v>112341</v>
      </c>
      <c r="F37" s="125"/>
      <c r="G37" s="126">
        <f t="shared" si="0"/>
        <v>89.26862991275051</v>
      </c>
    </row>
    <row r="38" spans="1:7" s="2" customFormat="1" ht="12" customHeight="1">
      <c r="A38" s="6">
        <v>702</v>
      </c>
      <c r="B38" s="92" t="s">
        <v>69</v>
      </c>
      <c r="C38" s="162">
        <v>194952</v>
      </c>
      <c r="D38" s="30"/>
      <c r="E38" s="168">
        <v>173016</v>
      </c>
      <c r="F38" s="30"/>
      <c r="G38" s="119">
        <f t="shared" si="0"/>
        <v>88.7479995075711</v>
      </c>
    </row>
    <row r="39" spans="1:7" s="2" customFormat="1" ht="12" customHeight="1">
      <c r="A39" s="6">
        <v>703</v>
      </c>
      <c r="B39" s="92" t="s">
        <v>132</v>
      </c>
      <c r="C39" s="162">
        <v>62436</v>
      </c>
      <c r="D39" s="30"/>
      <c r="E39" s="168">
        <v>35428</v>
      </c>
      <c r="F39" s="30"/>
      <c r="G39" s="119">
        <f t="shared" si="0"/>
        <v>56.742904734448075</v>
      </c>
    </row>
    <row r="40" spans="1:7" s="2" customFormat="1" ht="12" customHeight="1">
      <c r="A40" s="6">
        <v>707</v>
      </c>
      <c r="B40" s="96" t="s">
        <v>70</v>
      </c>
      <c r="C40" s="163">
        <v>747</v>
      </c>
      <c r="D40" s="30"/>
      <c r="E40" s="132">
        <v>99</v>
      </c>
      <c r="F40" s="30"/>
      <c r="G40" s="119">
        <f t="shared" si="0"/>
        <v>13.253012048192772</v>
      </c>
    </row>
    <row r="41" spans="1:7" s="2" customFormat="1" ht="13.5" customHeight="1" thickBot="1">
      <c r="A41" s="7">
        <v>709</v>
      </c>
      <c r="B41" s="97" t="s">
        <v>71</v>
      </c>
      <c r="C41" s="163">
        <v>8747</v>
      </c>
      <c r="D41" s="33"/>
      <c r="E41" s="168">
        <v>6958</v>
      </c>
      <c r="F41" s="33"/>
      <c r="G41" s="120">
        <f>E41/C41*100</f>
        <v>79.54727335086315</v>
      </c>
    </row>
    <row r="42" spans="1:7" s="2" customFormat="1" ht="12" customHeight="1" thickBot="1">
      <c r="A42" s="98">
        <v>800</v>
      </c>
      <c r="B42" s="99" t="s">
        <v>72</v>
      </c>
      <c r="C42" s="172">
        <f>SUM(C43:C44)</f>
        <v>46544</v>
      </c>
      <c r="D42" s="171">
        <f>SUM(D43:D44)</f>
        <v>0</v>
      </c>
      <c r="E42" s="160">
        <f>SUM(E43:E44)</f>
        <v>41013</v>
      </c>
      <c r="F42" s="123"/>
      <c r="G42" s="116">
        <f t="shared" si="0"/>
        <v>88.11662083190099</v>
      </c>
    </row>
    <row r="43" spans="1:7" s="2" customFormat="1" ht="13.5" customHeight="1">
      <c r="A43" s="5">
        <v>801</v>
      </c>
      <c r="B43" s="91" t="s">
        <v>73</v>
      </c>
      <c r="C43" s="163">
        <v>43341</v>
      </c>
      <c r="D43" s="125"/>
      <c r="E43" s="168">
        <v>38738</v>
      </c>
      <c r="F43" s="125"/>
      <c r="G43" s="126">
        <f t="shared" si="0"/>
        <v>89.37957130661498</v>
      </c>
    </row>
    <row r="44" spans="1:7" s="2" customFormat="1" ht="13.5" customHeight="1" thickBot="1">
      <c r="A44" s="7">
        <v>804</v>
      </c>
      <c r="B44" s="93" t="s">
        <v>74</v>
      </c>
      <c r="C44" s="163">
        <v>3203</v>
      </c>
      <c r="D44" s="33"/>
      <c r="E44" s="168">
        <v>2275</v>
      </c>
      <c r="F44" s="33"/>
      <c r="G44" s="120">
        <f t="shared" si="0"/>
        <v>71.02716203559163</v>
      </c>
    </row>
    <row r="45" spans="1:7" s="2" customFormat="1" ht="12" customHeight="1" thickBot="1">
      <c r="A45" s="100">
        <v>1000</v>
      </c>
      <c r="B45" s="99" t="s">
        <v>76</v>
      </c>
      <c r="C45" s="172">
        <f>SUM(C47:C49)</f>
        <v>33631</v>
      </c>
      <c r="D45" s="171"/>
      <c r="E45" s="160">
        <f>SUM(E47:E49)</f>
        <v>29989</v>
      </c>
      <c r="F45" s="123"/>
      <c r="G45" s="116">
        <f t="shared" si="0"/>
        <v>89.17070559900093</v>
      </c>
    </row>
    <row r="46" spans="1:7" s="2" customFormat="1" ht="12" customHeight="1">
      <c r="A46" s="101">
        <v>1002</v>
      </c>
      <c r="B46" s="102" t="s">
        <v>105</v>
      </c>
      <c r="C46" s="133">
        <v>0</v>
      </c>
      <c r="D46" s="125"/>
      <c r="E46" s="128">
        <v>0</v>
      </c>
      <c r="F46" s="125"/>
      <c r="G46" s="126">
        <v>0</v>
      </c>
    </row>
    <row r="47" spans="1:7" s="3" customFormat="1" ht="12" customHeight="1">
      <c r="A47" s="103">
        <v>1003</v>
      </c>
      <c r="B47" s="96" t="s">
        <v>77</v>
      </c>
      <c r="C47" s="163">
        <v>29951</v>
      </c>
      <c r="D47" s="42"/>
      <c r="E47" s="168">
        <v>27048</v>
      </c>
      <c r="F47" s="42"/>
      <c r="G47" s="119">
        <f t="shared" si="0"/>
        <v>90.30750225368102</v>
      </c>
    </row>
    <row r="48" spans="1:7" s="3" customFormat="1" ht="13.5" customHeight="1">
      <c r="A48" s="194">
        <v>1004</v>
      </c>
      <c r="B48" s="97" t="s">
        <v>134</v>
      </c>
      <c r="C48" s="163">
        <v>1756</v>
      </c>
      <c r="D48" s="195"/>
      <c r="E48" s="168">
        <v>1325</v>
      </c>
      <c r="F48" s="195"/>
      <c r="G48" s="119">
        <f>E48/C48*100</f>
        <v>75.45558086560365</v>
      </c>
    </row>
    <row r="49" spans="1:7" s="2" customFormat="1" ht="17.25" customHeight="1" thickBot="1">
      <c r="A49" s="104">
        <v>1006</v>
      </c>
      <c r="B49" s="105" t="s">
        <v>78</v>
      </c>
      <c r="C49" s="163">
        <v>1924</v>
      </c>
      <c r="D49" s="134"/>
      <c r="E49" s="168">
        <v>1616</v>
      </c>
      <c r="F49" s="134"/>
      <c r="G49" s="119">
        <f t="shared" si="0"/>
        <v>83.991683991684</v>
      </c>
    </row>
    <row r="50" spans="1:7" ht="13.5" customHeight="1" hidden="1">
      <c r="A50" s="106">
        <v>1101</v>
      </c>
      <c r="B50" s="107" t="s">
        <v>79</v>
      </c>
      <c r="C50" s="135"/>
      <c r="D50" s="136"/>
      <c r="E50" s="137"/>
      <c r="F50" s="136"/>
      <c r="G50" s="119" t="e">
        <f t="shared" si="0"/>
        <v>#DIV/0!</v>
      </c>
    </row>
    <row r="51" spans="1:7" ht="13.5" customHeight="1" hidden="1">
      <c r="A51" s="103">
        <v>1102</v>
      </c>
      <c r="B51" s="96" t="s">
        <v>80</v>
      </c>
      <c r="C51" s="138"/>
      <c r="D51" s="30"/>
      <c r="E51" s="132"/>
      <c r="F51" s="30"/>
      <c r="G51" s="119" t="e">
        <f t="shared" si="0"/>
        <v>#DIV/0!</v>
      </c>
    </row>
    <row r="52" spans="1:7" ht="14.25" customHeight="1" hidden="1">
      <c r="A52" s="103">
        <v>1103</v>
      </c>
      <c r="B52" s="96" t="s">
        <v>81</v>
      </c>
      <c r="C52" s="138"/>
      <c r="D52" s="30"/>
      <c r="E52" s="132"/>
      <c r="F52" s="30"/>
      <c r="G52" s="119" t="e">
        <f t="shared" si="0"/>
        <v>#DIV/0!</v>
      </c>
    </row>
    <row r="53" spans="1:7" ht="13.5" customHeight="1" hidden="1">
      <c r="A53" s="108">
        <v>1104</v>
      </c>
      <c r="B53" s="88" t="s">
        <v>82</v>
      </c>
      <c r="C53" s="139"/>
      <c r="D53" s="59"/>
      <c r="E53" s="127"/>
      <c r="F53" s="59"/>
      <c r="G53" s="120" t="e">
        <f t="shared" si="0"/>
        <v>#DIV/0!</v>
      </c>
    </row>
    <row r="54" spans="1:7" ht="13.5" customHeight="1" thickBot="1">
      <c r="A54" s="100">
        <v>1100</v>
      </c>
      <c r="B54" s="99" t="s">
        <v>75</v>
      </c>
      <c r="C54" s="172">
        <f>SUM(C55:C56)</f>
        <v>11480</v>
      </c>
      <c r="D54" s="123"/>
      <c r="E54" s="124">
        <f>SUM(E55:E56)</f>
        <v>10423</v>
      </c>
      <c r="F54" s="141"/>
      <c r="G54" s="116">
        <f t="shared" si="0"/>
        <v>90.79268292682927</v>
      </c>
    </row>
    <row r="55" spans="1:7" ht="13.5" customHeight="1">
      <c r="A55" s="109">
        <v>1102</v>
      </c>
      <c r="B55" s="107" t="s">
        <v>106</v>
      </c>
      <c r="C55" s="169">
        <v>8883</v>
      </c>
      <c r="D55" s="30"/>
      <c r="E55" s="168">
        <v>8023</v>
      </c>
      <c r="F55" s="130"/>
      <c r="G55" s="119">
        <f t="shared" si="0"/>
        <v>90.31858606326692</v>
      </c>
    </row>
    <row r="56" spans="1:7" ht="13.5" customHeight="1">
      <c r="A56" s="109">
        <v>1105</v>
      </c>
      <c r="B56" s="155" t="s">
        <v>122</v>
      </c>
      <c r="C56" s="169">
        <v>2597</v>
      </c>
      <c r="D56" s="30"/>
      <c r="E56" s="168">
        <v>2400</v>
      </c>
      <c r="F56" s="130"/>
      <c r="G56" s="119">
        <f t="shared" si="0"/>
        <v>92.41432422025414</v>
      </c>
    </row>
    <row r="57" spans="1:7" ht="13.5" customHeight="1">
      <c r="A57" s="110">
        <v>1200</v>
      </c>
      <c r="B57" s="156" t="s">
        <v>107</v>
      </c>
      <c r="C57" s="169">
        <v>2200</v>
      </c>
      <c r="D57" s="30"/>
      <c r="E57" s="168">
        <v>2013</v>
      </c>
      <c r="F57" s="130"/>
      <c r="G57" s="119">
        <f t="shared" si="0"/>
        <v>91.5</v>
      </c>
    </row>
    <row r="58" spans="1:7" ht="13.5" customHeight="1" thickBot="1">
      <c r="A58" s="111">
        <v>1300</v>
      </c>
      <c r="B58" s="157" t="s">
        <v>51</v>
      </c>
      <c r="C58" s="169">
        <v>531</v>
      </c>
      <c r="D58" s="33"/>
      <c r="E58" s="158">
        <v>4</v>
      </c>
      <c r="F58" s="142"/>
      <c r="G58" s="120">
        <f t="shared" si="0"/>
        <v>0.7532956685499058</v>
      </c>
    </row>
    <row r="59" spans="1:7" ht="16.5" customHeight="1" thickBot="1">
      <c r="A59" s="4"/>
      <c r="B59" s="8" t="s">
        <v>108</v>
      </c>
      <c r="C59" s="160">
        <f>C58+C57+C54+C45+C42+C36+C35+C30+C22+C18+C16+C7</f>
        <v>1112107</v>
      </c>
      <c r="D59" s="140"/>
      <c r="E59" s="143">
        <f>E58+E57+E54+E45+E42+E36+E35+E30+E22+E18+E16+E7</f>
        <v>780808</v>
      </c>
      <c r="F59" s="141"/>
      <c r="G59" s="116">
        <f t="shared" si="0"/>
        <v>70.20979096435865</v>
      </c>
    </row>
    <row r="60" ht="9.75" customHeight="1"/>
    <row r="61" spans="1:2" ht="14.25" customHeight="1">
      <c r="A61" s="202" t="s">
        <v>115</v>
      </c>
      <c r="B61" s="202"/>
    </row>
    <row r="62" spans="1:2" ht="12.75">
      <c r="A62" s="202"/>
      <c r="B62" s="202"/>
    </row>
    <row r="63" spans="1:7" ht="14.25">
      <c r="A63" s="202"/>
      <c r="B63" s="202"/>
      <c r="E63" s="203" t="s">
        <v>125</v>
      </c>
      <c r="F63" s="203"/>
      <c r="G63" s="203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2020-06-16T05:44:16Z</cp:lastPrinted>
  <dcterms:created xsi:type="dcterms:W3CDTF">1996-10-08T23:32:33Z</dcterms:created>
  <dcterms:modified xsi:type="dcterms:W3CDTF">2020-12-15T03:35:49Z</dcterms:modified>
  <cp:category/>
  <cp:version/>
  <cp:contentType/>
  <cp:contentStatus/>
</cp:coreProperties>
</file>