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<sst xmlns="http://schemas.openxmlformats.org/spreadsheetml/2006/main" count="140" uniqueCount="137">
  <si>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</si>
  <si>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</si>
  <si>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</si>
  <si>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</si>
  <si>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</si>
  <si>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</si>
  <si>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</si>
  <si>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</si>
  <si>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</si>
  <si>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</si>
  <si>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</si>
  <si>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</si>
  <si>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</si>
  <si>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</si>
  <si>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</si>
  <si>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</si>
  <si>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</si>
  <si>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</si>
  <si>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</si>
  <si>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</si>
  <si>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</si>
  <si>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</si>
  <si>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</si>
  <si>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</si>
  <si>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</si>
  <si>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</si>
  <si>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</si>
  <si>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</si>
  <si>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</si>
  <si>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</si>
  <si>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</si>
  <si>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</si>
  <si>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</si>
  <si>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</si>
  <si>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</si>
  <si>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</si>
  <si>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</si>
  <si>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</si>
  <si>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</si>
  <si>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</si>
  <si>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</si>
  <si>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</si>
  <si>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</si>
  <si>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</si>
  <si>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</si>
  <si>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</si>
  <si>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</si>
  <si>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</si>
  <si>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</si>
  <si>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</si>
  <si>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</si>
  <si>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</si>
  <si>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</si>
  <si>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</si>
  <si>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</si>
  <si>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</si>
  <si>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</si>
  <si>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</si>
  <si>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</si>
  <si>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</si>
  <si>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</si>
  <si>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</si>
  <si>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</si>
  <si>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</si>
  <si>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</si>
  <si>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</si>
  <si>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</si>
  <si>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</si>
  <si>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</si>
  <si>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</si>
  <si>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</si>
  <si>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</si>
  <si>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</si>
  <si>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</si>
  <si>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</si>
  <si>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</si>
  <si>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</si>
  <si>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</si>
  <si>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</si>
  <si>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</si>
  <si>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</si>
  <si>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</si>
  <si>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</si>
  <si>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</si>
  <si>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</si>
  <si>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</si>
  <si>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</si>
  <si>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</si>
  <si>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</si>
  <si>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</si>
  <si>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</si>
  <si>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</si>
  <si>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</si>
  <si>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</si>
  <si>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</si>
  <si>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</si>
  <si>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</si>
  <si>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</si>
  <si>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</si>
  <si>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</si>
  <si>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</si>
  <si>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</si>
  <si>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</si>
  <si>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</si>
  <si>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</si>
  <si>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</si>
  <si>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</si>
  <si>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</si>
  <si>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</si>
  <si>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</si>
  <si>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</si>
  <si>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</si>
  <si>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</si>
  <si>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</si>
  <si>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</si>
  <si>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</si>
  <si>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</si>
  <si>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</si>
  <si>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</si>
  <si>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</si>
  <si>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</si>
  <si>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</si>
  <si>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</si>
  <si>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</si>
  <si>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</si>
  <si>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</si>
  <si>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</si>
  <si>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</si>
  <si>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</si>
  <si>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</si>
  <si>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t>Дополнительное образование</t>
  </si>
  <si>
    <t>2 19 00000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</si>
  <si>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</si>
  <si>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</si>
  <si>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семьи и детства</t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</si>
  <si>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октября 2021 года.</t>
    </r>
  </si>
  <si>
    <t>по расходам  по состоянию на 01 октября 2021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</si>
</sst>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"/>
  </numFmts>
  <fonts count="72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56"/>
      <name val="Arial"/>
      <family val="2"/>
    </font>
    <font>
      <b/>
      <sz val="10"/>
      <color indexed="18"/>
      <name val="Arial"/>
      <family val="2"/>
    </font>
    <font>
      <b/>
      <sz val="10"/>
      <color indexed="56"/>
      <name val="Arial Cyr"/>
      <family val="0"/>
    </font>
    <font>
      <b/>
      <sz val="9"/>
      <color indexed="56"/>
      <name val="Arial Cyr"/>
      <family val="0"/>
    </font>
    <font>
      <b/>
      <i/>
      <sz val="10"/>
      <color indexed="56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Liberation Serif"/>
      <family val="1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sz val="10"/>
      <color rgb="FF000000"/>
      <name val="Arial"/>
      <family val="2"/>
    </font>
    <font>
      <b/>
      <sz val="10"/>
      <color rgb="FF002060"/>
      <name val="Arial"/>
      <family val="2"/>
    </font>
    <font>
      <b/>
      <sz val="10"/>
      <color theme="3" tint="-0.24997000396251678"/>
      <name val="Arial"/>
      <family val="2"/>
    </font>
    <font>
      <b/>
      <i/>
      <sz val="10"/>
      <color rgb="FF002060"/>
      <name val="Arial Cyr"/>
      <family val="0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  <font>
      <sz val="10"/>
      <color rgb="FF0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1">
      <alignment horizontal="left" wrapText="1" indent="2"/>
      <protection/>
    </xf>
    <xf numFmtId="4" fontId="47" fillId="0" borderId="2">
      <alignment horizontal="right"/>
      <protection/>
    </xf>
    <xf numFmtId="4" fontId="48" fillId="0" borderId="3">
      <alignment horizontal="right" shrinkToFit="1"/>
      <protection/>
    </xf>
    <xf numFmtId="4" fontId="48" fillId="0" borderId="3">
      <alignment horizontal="right" shrinkToFit="1"/>
      <protection/>
    </xf>
    <xf numFmtId="4" fontId="48" fillId="0" borderId="3">
      <alignment horizontal="right" wrapText="1"/>
      <protection/>
    </xf>
    <xf numFmtId="4" fontId="48" fillId="0" borderId="3">
      <alignment horizontal="right" wrapText="1"/>
      <protection/>
    </xf>
    <xf numFmtId="4" fontId="11" fillId="0" borderId="4">
      <alignment horizontal="right" wrapText="1"/>
      <protection/>
    </xf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9" fillId="25" borderId="5" applyNumberFormat="0" applyAlignment="0" applyProtection="0"/>
    <xf numFmtId="0" fontId="50" fillId="26" borderId="6" applyNumberFormat="0" applyAlignment="0" applyProtection="0"/>
    <xf numFmtId="0" fontId="51" fillId="26" borderId="5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27" borderId="11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12" applyNumberFormat="0" applyFont="0" applyAlignment="0" applyProtection="0"/>
    <xf numFmtId="9" fontId="0" fillId="0" borderId="0" applyFont="0" applyFill="0" applyBorder="0" applyAlignment="0" applyProtection="0"/>
    <xf numFmtId="0" fontId="61" fillId="0" borderId="13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2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180" fontId="0" fillId="0" borderId="14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wrapText="1"/>
    </xf>
    <xf numFmtId="0" fontId="0" fillId="0" borderId="21" xfId="0" applyFont="1" applyFill="1" applyBorder="1" applyAlignment="1">
      <alignment horizontal="left" wrapText="1"/>
    </xf>
    <xf numFmtId="180" fontId="0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49" fontId="14" fillId="0" borderId="24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wrapText="1"/>
    </xf>
    <xf numFmtId="0" fontId="15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/>
    </xf>
    <xf numFmtId="0" fontId="6" fillId="0" borderId="15" xfId="0" applyNumberFormat="1" applyFont="1" applyFill="1" applyBorder="1" applyAlignment="1">
      <alignment horizontal="left" wrapText="1"/>
    </xf>
    <xf numFmtId="0" fontId="1" fillId="0" borderId="23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64" fillId="0" borderId="0" xfId="0" applyFont="1" applyFill="1" applyAlignment="1">
      <alignment/>
    </xf>
    <xf numFmtId="2" fontId="64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48" fillId="0" borderId="0" xfId="36" applyFill="1" applyBorder="1" applyProtection="1">
      <alignment horizontal="right" shrinkToFit="1"/>
      <protection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65" fillId="0" borderId="3" xfId="35" applyNumberFormat="1" applyFont="1" applyFill="1" applyProtection="1">
      <alignment horizontal="right" shrinkToFit="1"/>
      <protection/>
    </xf>
    <xf numFmtId="2" fontId="0" fillId="0" borderId="14" xfId="0" applyNumberFormat="1" applyFont="1" applyFill="1" applyBorder="1" applyAlignment="1">
      <alignment/>
    </xf>
    <xf numFmtId="4" fontId="65" fillId="0" borderId="3" xfId="35" applyFont="1" applyFill="1" applyProtection="1">
      <alignment horizontal="right" shrinkToFit="1"/>
      <protection/>
    </xf>
    <xf numFmtId="4" fontId="66" fillId="0" borderId="17" xfId="0" applyNumberFormat="1" applyFont="1" applyFill="1" applyBorder="1" applyAlignment="1">
      <alignment horizontal="center" vertical="center" wrapText="1"/>
    </xf>
    <xf numFmtId="4" fontId="66" fillId="0" borderId="26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/>
    </xf>
    <xf numFmtId="2" fontId="66" fillId="0" borderId="26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4" fontId="66" fillId="0" borderId="25" xfId="0" applyNumberFormat="1" applyFont="1" applyFill="1" applyBorder="1" applyAlignment="1">
      <alignment horizontal="center" vertical="center" wrapText="1"/>
    </xf>
    <xf numFmtId="4" fontId="67" fillId="0" borderId="17" xfId="0" applyNumberFormat="1" applyFont="1" applyFill="1" applyBorder="1" applyAlignment="1">
      <alignment horizontal="right" vertical="center" wrapText="1"/>
    </xf>
    <xf numFmtId="2" fontId="0" fillId="0" borderId="19" xfId="0" applyNumberFormat="1" applyFont="1" applyFill="1" applyBorder="1" applyAlignment="1">
      <alignment horizontal="right" vertical="center" wrapText="1"/>
    </xf>
    <xf numFmtId="2" fontId="0" fillId="0" borderId="14" xfId="0" applyNumberFormat="1" applyFont="1" applyFill="1" applyBorder="1" applyAlignment="1">
      <alignment horizontal="right" wrapText="1"/>
    </xf>
    <xf numFmtId="2" fontId="0" fillId="0" borderId="14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 horizontal="right" vertical="center" wrapText="1"/>
    </xf>
    <xf numFmtId="4" fontId="66" fillId="0" borderId="26" xfId="0" applyNumberFormat="1" applyFont="1" applyFill="1" applyBorder="1" applyAlignment="1">
      <alignment horizontal="right" vertical="center" wrapText="1"/>
    </xf>
    <xf numFmtId="4" fontId="66" fillId="0" borderId="27" xfId="0" applyNumberFormat="1" applyFont="1" applyFill="1" applyBorder="1" applyAlignment="1">
      <alignment horizontal="right" vertical="center" wrapText="1"/>
    </xf>
    <xf numFmtId="2" fontId="0" fillId="0" borderId="19" xfId="0" applyNumberFormat="1" applyFont="1" applyFill="1" applyBorder="1" applyAlignment="1">
      <alignment horizontal="right" wrapText="1"/>
    </xf>
    <xf numFmtId="2" fontId="0" fillId="0" borderId="14" xfId="0" applyNumberFormat="1" applyFont="1" applyFill="1" applyBorder="1" applyAlignment="1">
      <alignment horizontal="right"/>
    </xf>
    <xf numFmtId="179" fontId="0" fillId="0" borderId="14" xfId="66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2" fontId="0" fillId="0" borderId="28" xfId="0" applyNumberFormat="1" applyFont="1" applyFill="1" applyBorder="1" applyAlignment="1">
      <alignment/>
    </xf>
    <xf numFmtId="2" fontId="0" fillId="0" borderId="29" xfId="0" applyNumberFormat="1" applyFont="1" applyFill="1" applyBorder="1" applyAlignment="1">
      <alignment/>
    </xf>
    <xf numFmtId="2" fontId="64" fillId="0" borderId="19" xfId="0" applyNumberFormat="1" applyFont="1" applyFill="1" applyBorder="1" applyAlignment="1">
      <alignment/>
    </xf>
    <xf numFmtId="2" fontId="66" fillId="0" borderId="26" xfId="0" applyNumberFormat="1" applyFont="1" applyFill="1" applyBorder="1" applyAlignment="1">
      <alignment horizontal="right" wrapText="1"/>
    </xf>
    <xf numFmtId="2" fontId="66" fillId="0" borderId="27" xfId="0" applyNumberFormat="1" applyFont="1" applyFill="1" applyBorder="1" applyAlignment="1">
      <alignment horizontal="right" wrapText="1"/>
    </xf>
    <xf numFmtId="4" fontId="66" fillId="0" borderId="24" xfId="0" applyNumberFormat="1" applyFont="1" applyFill="1" applyBorder="1" applyAlignment="1">
      <alignment/>
    </xf>
    <xf numFmtId="4" fontId="66" fillId="0" borderId="26" xfId="0" applyNumberFormat="1" applyFont="1" applyFill="1" applyBorder="1" applyAlignment="1">
      <alignment horizontal="right" wrapText="1"/>
    </xf>
    <xf numFmtId="4" fontId="66" fillId="0" borderId="27" xfId="0" applyNumberFormat="1" applyFont="1" applyFill="1" applyBorder="1" applyAlignment="1">
      <alignment horizontal="right" wrapText="1"/>
    </xf>
    <xf numFmtId="0" fontId="15" fillId="0" borderId="3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32" borderId="0" xfId="0" applyFont="1" applyFill="1" applyAlignment="1">
      <alignment/>
    </xf>
    <xf numFmtId="0" fontId="0" fillId="32" borderId="15" xfId="0" applyFont="1" applyFill="1" applyBorder="1" applyAlignment="1">
      <alignment/>
    </xf>
    <xf numFmtId="0" fontId="0" fillId="32" borderId="23" xfId="0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8" fillId="32" borderId="17" xfId="0" applyFont="1" applyFill="1" applyBorder="1" applyAlignment="1">
      <alignment horizontal="center" vertical="center" wrapText="1"/>
    </xf>
    <xf numFmtId="0" fontId="8" fillId="32" borderId="25" xfId="0" applyFont="1" applyFill="1" applyBorder="1" applyAlignment="1">
      <alignment horizontal="center" vertical="center" wrapText="1"/>
    </xf>
    <xf numFmtId="0" fontId="0" fillId="32" borderId="31" xfId="0" applyFont="1" applyFill="1" applyBorder="1" applyAlignment="1">
      <alignment/>
    </xf>
    <xf numFmtId="0" fontId="0" fillId="32" borderId="32" xfId="0" applyFont="1" applyFill="1" applyBorder="1" applyAlignment="1">
      <alignment wrapText="1"/>
    </xf>
    <xf numFmtId="0" fontId="0" fillId="32" borderId="0" xfId="0" applyFont="1" applyFill="1" applyBorder="1" applyAlignment="1">
      <alignment/>
    </xf>
    <xf numFmtId="0" fontId="0" fillId="32" borderId="18" xfId="0" applyFont="1" applyFill="1" applyBorder="1" applyAlignment="1">
      <alignment/>
    </xf>
    <xf numFmtId="0" fontId="0" fillId="32" borderId="32" xfId="0" applyFont="1" applyFill="1" applyBorder="1" applyAlignment="1">
      <alignment/>
    </xf>
    <xf numFmtId="0" fontId="0" fillId="32" borderId="21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32" borderId="33" xfId="0" applyFont="1" applyFill="1" applyBorder="1" applyAlignment="1">
      <alignment/>
    </xf>
    <xf numFmtId="0" fontId="0" fillId="32" borderId="34" xfId="0" applyFont="1" applyFill="1" applyBorder="1" applyAlignment="1">
      <alignment/>
    </xf>
    <xf numFmtId="0" fontId="0" fillId="32" borderId="26" xfId="0" applyFont="1" applyFill="1" applyBorder="1" applyAlignment="1">
      <alignment/>
    </xf>
    <xf numFmtId="0" fontId="0" fillId="32" borderId="16" xfId="0" applyFont="1" applyFill="1" applyBorder="1" applyAlignment="1">
      <alignment/>
    </xf>
    <xf numFmtId="0" fontId="0" fillId="32" borderId="35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68" fillId="0" borderId="0" xfId="0" applyFont="1" applyFill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69" fillId="0" borderId="36" xfId="0" applyFont="1" applyFill="1" applyBorder="1" applyAlignment="1">
      <alignment horizontal="center" vertical="center" wrapText="1"/>
    </xf>
    <xf numFmtId="0" fontId="69" fillId="0" borderId="37" xfId="0" applyFont="1" applyFill="1" applyBorder="1" applyAlignment="1">
      <alignment horizontal="center" vertical="center" wrapText="1"/>
    </xf>
    <xf numFmtId="0" fontId="69" fillId="0" borderId="38" xfId="0" applyFont="1" applyFill="1" applyBorder="1" applyAlignment="1">
      <alignment horizontal="center" vertical="center" wrapText="1"/>
    </xf>
    <xf numFmtId="0" fontId="69" fillId="0" borderId="39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3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0" fontId="70" fillId="0" borderId="36" xfId="0" applyFont="1" applyFill="1" applyBorder="1" applyAlignment="1">
      <alignment horizontal="center" vertical="center" wrapText="1"/>
    </xf>
    <xf numFmtId="0" fontId="70" fillId="0" borderId="37" xfId="0" applyFont="1" applyFill="1" applyBorder="1" applyAlignment="1">
      <alignment horizontal="center" vertical="center" wrapText="1"/>
    </xf>
    <xf numFmtId="0" fontId="70" fillId="0" borderId="3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31" xfId="0" applyFont="1" applyFill="1" applyBorder="1" applyAlignment="1">
      <alignment horizontal="center"/>
    </xf>
    <xf numFmtId="4" fontId="71" fillId="0" borderId="40" xfId="37" applyNumberFormat="1" applyFont="1" applyFill="1" applyBorder="1" applyProtection="1">
      <alignment horizontal="right" wrapText="1"/>
      <protection/>
    </xf>
    <xf numFmtId="4" fontId="71" fillId="0" borderId="3" xfId="37" applyNumberFormat="1" applyFont="1" applyFill="1" applyProtection="1">
      <alignment horizontal="right" wrapText="1"/>
      <protection/>
    </xf>
    <xf numFmtId="0" fontId="0" fillId="0" borderId="41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186" fontId="0" fillId="0" borderId="17" xfId="0" applyNumberFormat="1" applyFont="1" applyFill="1" applyBorder="1" applyAlignment="1">
      <alignment/>
    </xf>
    <xf numFmtId="186" fontId="0" fillId="0" borderId="42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71" fillId="0" borderId="38" xfId="37" applyNumberFormat="1" applyFont="1" applyFill="1" applyBorder="1" applyProtection="1">
      <alignment horizontal="right" wrapText="1"/>
      <protection/>
    </xf>
    <xf numFmtId="0" fontId="0" fillId="0" borderId="37" xfId="0" applyFont="1" applyFill="1" applyBorder="1" applyAlignment="1">
      <alignment/>
    </xf>
    <xf numFmtId="4" fontId="71" fillId="0" borderId="43" xfId="37" applyNumberFormat="1" applyFont="1" applyFill="1" applyBorder="1" applyProtection="1">
      <alignment horizontal="right" wrapText="1"/>
      <protection/>
    </xf>
    <xf numFmtId="0" fontId="0" fillId="0" borderId="32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4" fontId="65" fillId="0" borderId="2" xfId="34" applyNumberFormat="1" applyFont="1" applyFill="1" applyProtection="1">
      <alignment horizontal="right"/>
      <protection/>
    </xf>
    <xf numFmtId="0" fontId="0" fillId="0" borderId="4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/>
    </xf>
    <xf numFmtId="179" fontId="0" fillId="0" borderId="45" xfId="66" applyFont="1" applyFill="1" applyBorder="1" applyAlignment="1">
      <alignment horizontal="right" wrapText="1"/>
    </xf>
    <xf numFmtId="4" fontId="71" fillId="0" borderId="37" xfId="37" applyNumberFormat="1" applyFont="1" applyFill="1" applyBorder="1" applyProtection="1">
      <alignment horizontal="right" wrapText="1"/>
      <protection/>
    </xf>
    <xf numFmtId="0" fontId="0" fillId="0" borderId="46" xfId="0" applyFont="1" applyFill="1" applyBorder="1" applyAlignment="1">
      <alignment/>
    </xf>
    <xf numFmtId="4" fontId="71" fillId="0" borderId="17" xfId="37" applyNumberFormat="1" applyFont="1" applyFill="1" applyBorder="1" applyProtection="1">
      <alignment horizontal="right" wrapText="1"/>
      <protection/>
    </xf>
    <xf numFmtId="0" fontId="0" fillId="0" borderId="17" xfId="0" applyFont="1" applyFill="1" applyBorder="1" applyAlignment="1">
      <alignment/>
    </xf>
    <xf numFmtId="4" fontId="71" fillId="0" borderId="47" xfId="37" applyNumberFormat="1" applyFont="1" applyFill="1" applyBorder="1" applyProtection="1">
      <alignment horizontal="right" wrapText="1"/>
      <protection/>
    </xf>
    <xf numFmtId="4" fontId="71" fillId="0" borderId="48" xfId="37" applyNumberFormat="1" applyFont="1" applyFill="1" applyBorder="1" applyProtection="1">
      <alignment horizontal="right" wrapText="1"/>
      <protection/>
    </xf>
    <xf numFmtId="0" fontId="0" fillId="0" borderId="49" xfId="0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4" fontId="0" fillId="0" borderId="38" xfId="0" applyNumberFormat="1" applyFont="1" applyFill="1" applyBorder="1" applyAlignment="1">
      <alignment/>
    </xf>
    <xf numFmtId="0" fontId="0" fillId="0" borderId="50" xfId="0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179" fontId="0" fillId="0" borderId="17" xfId="66" applyFont="1" applyFill="1" applyBorder="1" applyAlignment="1">
      <alignment/>
    </xf>
    <xf numFmtId="0" fontId="7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80" fontId="3" fillId="0" borderId="38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vertical="center"/>
    </xf>
    <xf numFmtId="180" fontId="0" fillId="0" borderId="44" xfId="0" applyNumberFormat="1" applyFont="1" applyFill="1" applyBorder="1" applyAlignment="1">
      <alignment horizontal="center" wrapText="1"/>
    </xf>
    <xf numFmtId="0" fontId="4" fillId="0" borderId="51" xfId="0" applyFont="1" applyFill="1" applyBorder="1" applyAlignment="1">
      <alignment wrapText="1"/>
    </xf>
    <xf numFmtId="180" fontId="0" fillId="0" borderId="45" xfId="0" applyNumberFormat="1" applyFont="1" applyFill="1" applyBorder="1" applyAlignment="1">
      <alignment horizontal="center"/>
    </xf>
    <xf numFmtId="0" fontId="4" fillId="0" borderId="52" xfId="0" applyFont="1" applyFill="1" applyBorder="1" applyAlignment="1">
      <alignment wrapText="1"/>
    </xf>
    <xf numFmtId="180" fontId="0" fillId="0" borderId="46" xfId="0" applyNumberFormat="1" applyFont="1" applyFill="1" applyBorder="1" applyAlignment="1">
      <alignment horizontal="center"/>
    </xf>
    <xf numFmtId="0" fontId="4" fillId="0" borderId="53" xfId="0" applyFont="1" applyFill="1" applyBorder="1" applyAlignment="1">
      <alignment wrapText="1"/>
    </xf>
    <xf numFmtId="0" fontId="12" fillId="0" borderId="54" xfId="59" applyNumberFormat="1" applyFont="1" applyFill="1" applyBorder="1" applyAlignment="1">
      <alignment horizontal="left" vertical="top" wrapText="1"/>
      <protection/>
    </xf>
    <xf numFmtId="0" fontId="12" fillId="0" borderId="55" xfId="59" applyNumberFormat="1" applyFont="1" applyFill="1" applyBorder="1" applyAlignment="1">
      <alignment horizontal="left" vertical="top" wrapText="1"/>
      <protection/>
    </xf>
    <xf numFmtId="180" fontId="0" fillId="0" borderId="14" xfId="0" applyNumberFormat="1" applyFont="1" applyFill="1" applyBorder="1" applyAlignment="1">
      <alignment horizontal="center"/>
    </xf>
    <xf numFmtId="0" fontId="4" fillId="0" borderId="52" xfId="0" applyFont="1" applyFill="1" applyBorder="1" applyAlignment="1">
      <alignment horizontal="left" vertical="center" wrapText="1"/>
    </xf>
    <xf numFmtId="180" fontId="0" fillId="0" borderId="37" xfId="0" applyNumberFormat="1" applyFont="1" applyFill="1" applyBorder="1" applyAlignment="1">
      <alignment horizontal="center"/>
    </xf>
    <xf numFmtId="0" fontId="12" fillId="0" borderId="56" xfId="59" applyNumberFormat="1" applyFont="1" applyFill="1" applyBorder="1" applyAlignment="1">
      <alignment horizontal="left" vertical="top" wrapText="1"/>
      <protection/>
    </xf>
    <xf numFmtId="180" fontId="13" fillId="0" borderId="17" xfId="0" applyNumberFormat="1" applyFont="1" applyFill="1" applyBorder="1" applyAlignment="1">
      <alignment horizontal="center"/>
    </xf>
    <xf numFmtId="0" fontId="8" fillId="0" borderId="42" xfId="0" applyFont="1" applyFill="1" applyBorder="1" applyAlignment="1">
      <alignment horizontal="left" vertical="center" wrapText="1"/>
    </xf>
    <xf numFmtId="180" fontId="3" fillId="0" borderId="17" xfId="0" applyNumberFormat="1" applyFont="1" applyFill="1" applyBorder="1" applyAlignment="1">
      <alignment horizontal="center"/>
    </xf>
    <xf numFmtId="0" fontId="8" fillId="0" borderId="42" xfId="0" applyFont="1" applyFill="1" applyBorder="1" applyAlignment="1">
      <alignment horizontal="left" vertical="center" wrapText="1"/>
    </xf>
    <xf numFmtId="180" fontId="0" fillId="0" borderId="44" xfId="0" applyNumberFormat="1" applyFont="1" applyFill="1" applyBorder="1" applyAlignment="1">
      <alignment horizontal="center"/>
    </xf>
    <xf numFmtId="0" fontId="4" fillId="0" borderId="57" xfId="0" applyFont="1" applyFill="1" applyBorder="1" applyAlignment="1">
      <alignment wrapText="1"/>
    </xf>
    <xf numFmtId="0" fontId="8" fillId="0" borderId="42" xfId="0" applyFont="1" applyFill="1" applyBorder="1" applyAlignment="1">
      <alignment/>
    </xf>
    <xf numFmtId="180" fontId="1" fillId="0" borderId="58" xfId="0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wrapText="1"/>
    </xf>
    <xf numFmtId="0" fontId="0" fillId="0" borderId="45" xfId="0" applyFont="1" applyFill="1" applyBorder="1" applyAlignment="1">
      <alignment wrapText="1"/>
    </xf>
    <xf numFmtId="0" fontId="0" fillId="0" borderId="44" xfId="0" applyFont="1" applyFill="1" applyBorder="1" applyAlignment="1">
      <alignment wrapText="1"/>
    </xf>
    <xf numFmtId="180" fontId="1" fillId="0" borderId="59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180" fontId="1" fillId="0" borderId="30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180" fontId="3" fillId="0" borderId="25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180" fontId="0" fillId="0" borderId="58" xfId="0" applyNumberFormat="1" applyFont="1" applyFill="1" applyBorder="1" applyAlignment="1">
      <alignment horizontal="center"/>
    </xf>
    <xf numFmtId="0" fontId="9" fillId="0" borderId="44" xfId="0" applyFont="1" applyFill="1" applyBorder="1" applyAlignment="1">
      <alignment/>
    </xf>
    <xf numFmtId="180" fontId="0" fillId="0" borderId="60" xfId="0" applyNumberFormat="1" applyFont="1" applyFill="1" applyBorder="1" applyAlignment="1">
      <alignment horizontal="center"/>
    </xf>
    <xf numFmtId="0" fontId="9" fillId="0" borderId="45" xfId="0" applyFont="1" applyFill="1" applyBorder="1" applyAlignment="1">
      <alignment/>
    </xf>
    <xf numFmtId="180" fontId="0" fillId="0" borderId="61" xfId="0" applyNumberFormat="1" applyFont="1" applyFill="1" applyBorder="1" applyAlignment="1">
      <alignment horizontal="center"/>
    </xf>
    <xf numFmtId="0" fontId="9" fillId="0" borderId="46" xfId="0" applyFont="1" applyFill="1" applyBorder="1" applyAlignment="1">
      <alignment/>
    </xf>
    <xf numFmtId="180" fontId="3" fillId="0" borderId="62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180" fontId="3" fillId="0" borderId="25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4" fillId="0" borderId="44" xfId="0" applyFont="1" applyFill="1" applyBorder="1" applyAlignment="1">
      <alignment/>
    </xf>
    <xf numFmtId="0" fontId="1" fillId="0" borderId="60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4" fillId="0" borderId="64" xfId="0" applyFont="1" applyFill="1" applyBorder="1" applyAlignment="1">
      <alignment/>
    </xf>
    <xf numFmtId="0" fontId="1" fillId="0" borderId="65" xfId="0" applyFont="1" applyFill="1" applyBorder="1" applyAlignment="1">
      <alignment horizontal="center"/>
    </xf>
    <xf numFmtId="0" fontId="4" fillId="0" borderId="50" xfId="0" applyFont="1" applyFill="1" applyBorder="1" applyAlignment="1">
      <alignment/>
    </xf>
    <xf numFmtId="0" fontId="1" fillId="0" borderId="5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2" fillId="0" borderId="66" xfId="59" applyNumberFormat="1" applyFont="1" applyFill="1" applyBorder="1" applyAlignment="1">
      <alignment horizontal="left" vertical="top" wrapText="1"/>
      <protection/>
    </xf>
    <xf numFmtId="0" fontId="3" fillId="0" borderId="30" xfId="0" applyFont="1" applyFill="1" applyBorder="1" applyAlignment="1">
      <alignment horizontal="center"/>
    </xf>
    <xf numFmtId="0" fontId="8" fillId="0" borderId="45" xfId="0" applyFont="1" applyFill="1" applyBorder="1" applyAlignment="1">
      <alignment/>
    </xf>
    <xf numFmtId="0" fontId="3" fillId="0" borderId="67" xfId="0" applyFont="1" applyFill="1" applyBorder="1" applyAlignment="1">
      <alignment horizontal="center"/>
    </xf>
    <xf numFmtId="0" fontId="8" fillId="0" borderId="6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5" fillId="0" borderId="68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8" fillId="0" borderId="36" xfId="0" applyFont="1" applyFill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/>
    </xf>
    <xf numFmtId="2" fontId="0" fillId="0" borderId="50" xfId="0" applyNumberFormat="1" applyFont="1" applyFill="1" applyBorder="1" applyAlignment="1">
      <alignment wrapText="1"/>
    </xf>
    <xf numFmtId="2" fontId="0" fillId="0" borderId="45" xfId="0" applyNumberFormat="1" applyFont="1" applyFill="1" applyBorder="1" applyAlignment="1">
      <alignment/>
    </xf>
    <xf numFmtId="2" fontId="0" fillId="0" borderId="46" xfId="0" applyNumberFormat="1" applyFont="1" applyFill="1" applyBorder="1" applyAlignment="1">
      <alignment/>
    </xf>
    <xf numFmtId="2" fontId="0" fillId="0" borderId="38" xfId="0" applyNumberFormat="1" applyFont="1" applyFill="1" applyBorder="1" applyAlignment="1">
      <alignment/>
    </xf>
    <xf numFmtId="2" fontId="0" fillId="0" borderId="44" xfId="0" applyNumberFormat="1" applyFont="1" applyFill="1" applyBorder="1" applyAlignment="1">
      <alignment/>
    </xf>
    <xf numFmtId="179" fontId="0" fillId="0" borderId="38" xfId="66" applyFont="1" applyFill="1" applyBorder="1" applyAlignment="1">
      <alignment/>
    </xf>
    <xf numFmtId="179" fontId="0" fillId="0" borderId="42" xfId="66" applyFont="1" applyFill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5" xfId="34"/>
    <cellStyle name="xl50" xfId="35"/>
    <cellStyle name="xl51" xfId="36"/>
    <cellStyle name="xl83" xfId="37"/>
    <cellStyle name="xl84" xfId="38"/>
    <cellStyle name="xl8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4">
      <pane ySplit="7" topLeftCell="A11" activePane="bottomLeft" state="frozen"/>
      <selection pane="topLeft" activeCell="A4" sqref="A4"/>
      <selection pane="bottomLeft" activeCell="A6" sqref="A6"/>
    </sheetView>
  </sheetViews>
  <sheetFormatPr defaultColWidth="9.140625" defaultRowHeight="12.75"/>
  <cols>
    <col min="1" max="1" width="11.7109375" style="11" customWidth="1"/>
    <col min="2" max="2" width="47.57421875" style="11" customWidth="1"/>
    <col min="3" max="3" width="12.00390625" style="11" customWidth="1"/>
    <col min="4" max="5" width="10.140625" style="11" customWidth="1"/>
    <col min="6" max="7" width="8.421875" style="11" customWidth="1"/>
    <col min="8" max="8" width="9.140625" style="11" customWidth="1"/>
    <col min="9" max="9" width="11.28125" style="11" customWidth="1"/>
    <col min="10" max="10" width="9.57421875" style="11" bestFit="1" customWidth="1"/>
    <col min="11" max="16384" width="9.140625" style="11" customWidth="1"/>
  </cols>
  <sheetData>
    <row r="1" spans="2:7" ht="12.75">
      <c r="B1" s="42"/>
      <c r="C1" s="60"/>
      <c r="D1" s="60"/>
      <c r="E1" s="42" t="s">
        <v>122</v>
      </c>
      <c r="F1" s="42"/>
      <c r="G1" s="42"/>
    </row>
    <row r="2" spans="2:7" ht="12.75">
      <c r="B2" s="102"/>
      <c r="C2" s="102"/>
      <c r="D2" s="102"/>
      <c r="E2" s="102"/>
      <c r="F2" s="102"/>
      <c r="G2" s="102"/>
    </row>
    <row r="3" spans="2:7" ht="9" customHeight="1">
      <c r="B3" s="43"/>
      <c r="C3" s="43"/>
      <c r="D3" s="43"/>
      <c r="E3" s="43"/>
      <c r="F3" s="43"/>
      <c r="G3" s="43"/>
    </row>
    <row r="4" spans="1:7" s="47" customFormat="1" ht="18" customHeight="1">
      <c r="A4" s="103" t="s">
        <v>124</v>
      </c>
      <c r="B4" s="103"/>
      <c r="C4" s="103"/>
      <c r="D4" s="103"/>
      <c r="E4" s="103"/>
      <c r="F4" s="103"/>
      <c r="G4" s="103"/>
    </row>
    <row r="5" spans="1:7" s="47" customFormat="1" ht="18" customHeight="1">
      <c r="A5" s="103" t="s">
        <v>135</v>
      </c>
      <c r="B5" s="103"/>
      <c r="C5" s="103"/>
      <c r="D5" s="103"/>
      <c r="E5" s="103"/>
      <c r="F5" s="103"/>
      <c r="G5" s="103"/>
    </row>
    <row r="6" ht="8.25" customHeight="1"/>
    <row r="7" spans="5:7" ht="11.25" customHeight="1" thickBot="1">
      <c r="E7" s="104" t="s">
        <v>0</v>
      </c>
      <c r="F7" s="104"/>
      <c r="G7" s="104"/>
    </row>
    <row r="8" spans="1:7" s="47" customFormat="1" ht="12.75">
      <c r="A8" s="107" t="s">
        <v>1</v>
      </c>
      <c r="B8" s="107" t="s">
        <v>2</v>
      </c>
      <c r="C8" s="107" t="s">
        <v>86</v>
      </c>
      <c r="D8" s="107" t="s">
        <v>88</v>
      </c>
      <c r="E8" s="110" t="s">
        <v>3</v>
      </c>
      <c r="F8" s="107" t="s">
        <v>87</v>
      </c>
      <c r="G8" s="115" t="s">
        <v>89</v>
      </c>
    </row>
    <row r="9" spans="1:7" s="47" customFormat="1" ht="12.75">
      <c r="A9" s="108"/>
      <c r="B9" s="108"/>
      <c r="C9" s="108"/>
      <c r="D9" s="108"/>
      <c r="E9" s="111"/>
      <c r="F9" s="108"/>
      <c r="G9" s="116"/>
    </row>
    <row r="10" spans="1:10" s="47" customFormat="1" ht="30.75" customHeight="1" thickBot="1">
      <c r="A10" s="108"/>
      <c r="B10" s="109"/>
      <c r="C10" s="109"/>
      <c r="D10" s="109"/>
      <c r="E10" s="112"/>
      <c r="F10" s="109"/>
      <c r="G10" s="117"/>
      <c r="I10" s="48"/>
      <c r="J10" s="48"/>
    </row>
    <row r="11" spans="1:11" ht="16.5" customHeight="1" thickBot="1">
      <c r="A11" s="12" t="s">
        <v>4</v>
      </c>
      <c r="B11" s="13" t="s">
        <v>5</v>
      </c>
      <c r="C11" s="61">
        <f>C16+C17+C18+C19+C20+C21+C22+C23+C24+C25+C26+C27+C28+C14+C12+C15+C13</f>
        <v>247809</v>
      </c>
      <c r="D11" s="56">
        <f>D16+D17+D18+D19+D20+D21+D22+D23+D24+D25+D26+D27+D28+D14+D12+D15+D13</f>
        <v>185856.75</v>
      </c>
      <c r="E11" s="56">
        <f>E16+E17+E18+E19+E20+E21+E22+E23+E24+E25+E26+E27+E28+E14+E12+E15+E13</f>
        <v>170902</v>
      </c>
      <c r="F11" s="62">
        <f>E11/D11*100</f>
        <v>91.95361481355937</v>
      </c>
      <c r="G11" s="62">
        <f>E11/C11*100</f>
        <v>68.96521111016952</v>
      </c>
      <c r="I11" s="14"/>
      <c r="J11" s="14"/>
      <c r="K11" s="14"/>
    </row>
    <row r="12" spans="1:9" ht="13.5" customHeight="1">
      <c r="A12" s="15" t="s">
        <v>6</v>
      </c>
      <c r="B12" s="16" t="s">
        <v>7</v>
      </c>
      <c r="C12" s="53">
        <v>182521</v>
      </c>
      <c r="D12" s="58">
        <f>C12/12*9</f>
        <v>136890.75</v>
      </c>
      <c r="E12" s="55">
        <v>131162</v>
      </c>
      <c r="F12" s="63">
        <f aca="true" t="shared" si="0" ref="F12:F42">E12/D12*100</f>
        <v>95.81509342303991</v>
      </c>
      <c r="G12" s="63">
        <f aca="true" t="shared" si="1" ref="G12:G42">E12/C12*100</f>
        <v>71.86132006727993</v>
      </c>
      <c r="I12" s="50"/>
    </row>
    <row r="13" spans="1:9" ht="40.5" customHeight="1">
      <c r="A13" s="17" t="s">
        <v>111</v>
      </c>
      <c r="B13" s="18" t="s">
        <v>112</v>
      </c>
      <c r="C13" s="53">
        <v>15091</v>
      </c>
      <c r="D13" s="58">
        <f>C13/12*9</f>
        <v>11318.25</v>
      </c>
      <c r="E13" s="53">
        <v>11227</v>
      </c>
      <c r="F13" s="64">
        <f t="shared" si="0"/>
        <v>99.19377995714885</v>
      </c>
      <c r="G13" s="64">
        <f t="shared" si="1"/>
        <v>74.39533496786164</v>
      </c>
      <c r="I13" s="50"/>
    </row>
    <row r="14" spans="1:9" ht="29.25" customHeight="1">
      <c r="A14" s="17" t="s">
        <v>108</v>
      </c>
      <c r="B14" s="19" t="s">
        <v>107</v>
      </c>
      <c r="C14" s="53">
        <v>11513</v>
      </c>
      <c r="D14" s="58">
        <f aca="true" t="shared" si="2" ref="D14:D27">C14/12*9</f>
        <v>8634.75</v>
      </c>
      <c r="E14" s="53">
        <v>9150</v>
      </c>
      <c r="F14" s="64">
        <f t="shared" si="0"/>
        <v>105.9671675497264</v>
      </c>
      <c r="G14" s="64">
        <f t="shared" si="1"/>
        <v>79.4753756622948</v>
      </c>
      <c r="I14" s="50"/>
    </row>
    <row r="15" spans="1:10" ht="39" customHeight="1">
      <c r="A15" s="20" t="s">
        <v>109</v>
      </c>
      <c r="B15" s="21" t="s">
        <v>110</v>
      </c>
      <c r="C15" s="53">
        <v>560</v>
      </c>
      <c r="D15" s="58">
        <f t="shared" si="2"/>
        <v>420</v>
      </c>
      <c r="E15" s="53">
        <v>1059</v>
      </c>
      <c r="F15" s="64">
        <f t="shared" si="0"/>
        <v>252.14285714285714</v>
      </c>
      <c r="G15" s="64">
        <f t="shared" si="1"/>
        <v>189.10714285714286</v>
      </c>
      <c r="I15" s="50"/>
      <c r="J15" s="14"/>
    </row>
    <row r="16" spans="1:9" ht="24.75" customHeight="1">
      <c r="A16" s="4" t="s">
        <v>8</v>
      </c>
      <c r="B16" s="22" t="s">
        <v>9</v>
      </c>
      <c r="C16" s="53">
        <v>0</v>
      </c>
      <c r="D16" s="58">
        <f t="shared" si="2"/>
        <v>0</v>
      </c>
      <c r="E16" s="53">
        <v>1019</v>
      </c>
      <c r="F16" s="64">
        <v>0</v>
      </c>
      <c r="G16" s="64">
        <v>0</v>
      </c>
      <c r="I16" s="50"/>
    </row>
    <row r="17" spans="1:9" ht="15" customHeight="1">
      <c r="A17" s="23" t="s">
        <v>10</v>
      </c>
      <c r="B17" s="24" t="s">
        <v>11</v>
      </c>
      <c r="C17" s="53">
        <v>12</v>
      </c>
      <c r="D17" s="58">
        <f t="shared" si="2"/>
        <v>9</v>
      </c>
      <c r="E17" s="54">
        <v>26</v>
      </c>
      <c r="F17" s="64">
        <f t="shared" si="0"/>
        <v>288.88888888888886</v>
      </c>
      <c r="G17" s="64">
        <f t="shared" si="1"/>
        <v>216.66666666666666</v>
      </c>
      <c r="I17" s="50"/>
    </row>
    <row r="18" spans="1:9" ht="18" customHeight="1">
      <c r="A18" s="23" t="s">
        <v>12</v>
      </c>
      <c r="B18" s="24" t="s">
        <v>13</v>
      </c>
      <c r="C18" s="53">
        <v>5274</v>
      </c>
      <c r="D18" s="58">
        <f t="shared" si="2"/>
        <v>3955.5</v>
      </c>
      <c r="E18" s="53">
        <v>913</v>
      </c>
      <c r="F18" s="64">
        <f t="shared" si="0"/>
        <v>23.081784856528884</v>
      </c>
      <c r="G18" s="64">
        <f t="shared" si="1"/>
        <v>17.311338642396663</v>
      </c>
      <c r="I18" s="50"/>
    </row>
    <row r="19" spans="1:9" ht="12.75">
      <c r="A19" s="4" t="s">
        <v>14</v>
      </c>
      <c r="B19" s="25" t="s">
        <v>15</v>
      </c>
      <c r="C19" s="53">
        <v>13912</v>
      </c>
      <c r="D19" s="58">
        <f t="shared" si="2"/>
        <v>10434</v>
      </c>
      <c r="E19" s="53">
        <v>6128</v>
      </c>
      <c r="F19" s="65">
        <f t="shared" si="0"/>
        <v>58.73107149702894</v>
      </c>
      <c r="G19" s="65">
        <f t="shared" si="1"/>
        <v>44.048303622771705</v>
      </c>
      <c r="I19" s="50"/>
    </row>
    <row r="20" spans="1:9" ht="12.75">
      <c r="A20" s="4" t="s">
        <v>16</v>
      </c>
      <c r="B20" s="25" t="s">
        <v>17</v>
      </c>
      <c r="C20" s="53">
        <v>1230</v>
      </c>
      <c r="D20" s="58">
        <f t="shared" si="2"/>
        <v>922.5</v>
      </c>
      <c r="E20" s="53">
        <v>1119</v>
      </c>
      <c r="F20" s="65">
        <f t="shared" si="0"/>
        <v>121.30081300813006</v>
      </c>
      <c r="G20" s="65">
        <f t="shared" si="1"/>
        <v>90.97560975609757</v>
      </c>
      <c r="I20" s="50"/>
    </row>
    <row r="21" spans="1:9" ht="25.5">
      <c r="A21" s="4" t="s">
        <v>18</v>
      </c>
      <c r="B21" s="24" t="s">
        <v>90</v>
      </c>
      <c r="C21" s="54">
        <v>0</v>
      </c>
      <c r="D21" s="58">
        <f t="shared" si="2"/>
        <v>0</v>
      </c>
      <c r="E21" s="54">
        <v>0</v>
      </c>
      <c r="F21" s="64">
        <v>0</v>
      </c>
      <c r="G21" s="64">
        <v>0</v>
      </c>
      <c r="I21" s="49"/>
    </row>
    <row r="22" spans="1:9" ht="24" customHeight="1">
      <c r="A22" s="7" t="s">
        <v>19</v>
      </c>
      <c r="B22" s="22" t="s">
        <v>91</v>
      </c>
      <c r="C22" s="53">
        <v>8883</v>
      </c>
      <c r="D22" s="58">
        <f t="shared" si="2"/>
        <v>6662.25</v>
      </c>
      <c r="E22" s="53">
        <v>4219</v>
      </c>
      <c r="F22" s="64">
        <f t="shared" si="0"/>
        <v>63.32695410709596</v>
      </c>
      <c r="G22" s="64">
        <f t="shared" si="1"/>
        <v>47.49521558032196</v>
      </c>
      <c r="I22" s="50"/>
    </row>
    <row r="23" spans="1:9" ht="15" customHeight="1">
      <c r="A23" s="7" t="s">
        <v>20</v>
      </c>
      <c r="B23" s="26" t="s">
        <v>21</v>
      </c>
      <c r="C23" s="53">
        <v>146</v>
      </c>
      <c r="D23" s="58">
        <f t="shared" si="2"/>
        <v>109.5</v>
      </c>
      <c r="E23" s="54">
        <v>784</v>
      </c>
      <c r="F23" s="65">
        <f>E23/D23*100</f>
        <v>715.9817351598173</v>
      </c>
      <c r="G23" s="65">
        <f t="shared" si="1"/>
        <v>536.986301369863</v>
      </c>
      <c r="I23" s="50"/>
    </row>
    <row r="24" spans="1:9" ht="25.5">
      <c r="A24" s="4" t="s">
        <v>22</v>
      </c>
      <c r="B24" s="5" t="s">
        <v>23</v>
      </c>
      <c r="C24" s="53">
        <v>115</v>
      </c>
      <c r="D24" s="58">
        <f t="shared" si="2"/>
        <v>86.25</v>
      </c>
      <c r="E24" s="53">
        <v>1679</v>
      </c>
      <c r="F24" s="64">
        <f>E24/D24*100</f>
        <v>1946.6666666666665</v>
      </c>
      <c r="G24" s="64">
        <f t="shared" si="1"/>
        <v>1460</v>
      </c>
      <c r="I24" s="50"/>
    </row>
    <row r="25" spans="1:9" ht="25.5">
      <c r="A25" s="4" t="s">
        <v>24</v>
      </c>
      <c r="B25" s="5" t="s">
        <v>25</v>
      </c>
      <c r="C25" s="53">
        <v>4865</v>
      </c>
      <c r="D25" s="58">
        <f t="shared" si="2"/>
        <v>3648.75</v>
      </c>
      <c r="E25" s="53">
        <v>1999</v>
      </c>
      <c r="F25" s="64">
        <f t="shared" si="0"/>
        <v>54.78588557725248</v>
      </c>
      <c r="G25" s="64">
        <f t="shared" si="1"/>
        <v>41.089414182939365</v>
      </c>
      <c r="I25" s="50"/>
    </row>
    <row r="26" spans="1:9" ht="12.75">
      <c r="A26" s="27" t="s">
        <v>26</v>
      </c>
      <c r="B26" s="5" t="s">
        <v>27</v>
      </c>
      <c r="C26" s="54">
        <v>0</v>
      </c>
      <c r="D26" s="58">
        <f t="shared" si="2"/>
        <v>0</v>
      </c>
      <c r="E26" s="54">
        <v>0</v>
      </c>
      <c r="F26" s="65">
        <v>0</v>
      </c>
      <c r="G26" s="65">
        <v>0</v>
      </c>
      <c r="I26" s="49"/>
    </row>
    <row r="27" spans="1:9" ht="15.75" customHeight="1">
      <c r="A27" s="4" t="s">
        <v>28</v>
      </c>
      <c r="B27" s="5" t="s">
        <v>29</v>
      </c>
      <c r="C27" s="53">
        <v>3687</v>
      </c>
      <c r="D27" s="58">
        <f t="shared" si="2"/>
        <v>2765.25</v>
      </c>
      <c r="E27" s="53">
        <v>405</v>
      </c>
      <c r="F27" s="65">
        <f t="shared" si="0"/>
        <v>14.646053702196907</v>
      </c>
      <c r="G27" s="65">
        <f t="shared" si="1"/>
        <v>10.984540276647682</v>
      </c>
      <c r="I27" s="50"/>
    </row>
    <row r="28" spans="1:9" ht="13.5" thickBot="1">
      <c r="A28" s="27" t="s">
        <v>30</v>
      </c>
      <c r="B28" s="28" t="s">
        <v>31</v>
      </c>
      <c r="C28" s="66">
        <v>0</v>
      </c>
      <c r="D28" s="58">
        <f>C28/12*4</f>
        <v>0</v>
      </c>
      <c r="E28" s="53">
        <v>13</v>
      </c>
      <c r="F28" s="67">
        <v>0</v>
      </c>
      <c r="G28" s="67">
        <v>0</v>
      </c>
      <c r="I28" s="49"/>
    </row>
    <row r="29" spans="1:9" s="31" customFormat="1" ht="15" customHeight="1" thickBot="1">
      <c r="A29" s="29" t="s">
        <v>32</v>
      </c>
      <c r="B29" s="30" t="s">
        <v>33</v>
      </c>
      <c r="C29" s="57">
        <f>C30</f>
        <v>815563</v>
      </c>
      <c r="D29" s="57">
        <f>D30</f>
        <v>611672.25</v>
      </c>
      <c r="E29" s="57">
        <f>E30+E40+E39</f>
        <v>577114</v>
      </c>
      <c r="F29" s="68">
        <f t="shared" si="0"/>
        <v>94.35020143549099</v>
      </c>
      <c r="G29" s="69">
        <f t="shared" si="1"/>
        <v>70.76265107661823</v>
      </c>
      <c r="I29" s="51"/>
    </row>
    <row r="30" spans="1:9" ht="28.5" customHeight="1">
      <c r="A30" s="32" t="s">
        <v>34</v>
      </c>
      <c r="B30" s="33" t="s">
        <v>35</v>
      </c>
      <c r="C30" s="58">
        <f>C31+C33+C36+C37+C38</f>
        <v>815563</v>
      </c>
      <c r="D30" s="58">
        <f>D31+D33+D36+D37+D38</f>
        <v>611672.25</v>
      </c>
      <c r="E30" s="58">
        <f>E31+E33+E36+E37+E38</f>
        <v>581834</v>
      </c>
      <c r="F30" s="70">
        <f t="shared" si="0"/>
        <v>95.12185651711353</v>
      </c>
      <c r="G30" s="70">
        <f t="shared" si="1"/>
        <v>71.34139238783516</v>
      </c>
      <c r="I30" s="52"/>
    </row>
    <row r="31" spans="1:9" ht="28.5">
      <c r="A31" s="6" t="s">
        <v>36</v>
      </c>
      <c r="B31" s="34" t="s">
        <v>92</v>
      </c>
      <c r="C31" s="54">
        <f>C32</f>
        <v>150017</v>
      </c>
      <c r="D31" s="54">
        <f>D32</f>
        <v>112512.75</v>
      </c>
      <c r="E31" s="54">
        <f>E32</f>
        <v>112518</v>
      </c>
      <c r="F31" s="71">
        <f>F32</f>
        <v>100.00466613783772</v>
      </c>
      <c r="G31" s="71">
        <f>G32</f>
        <v>75.00349960337829</v>
      </c>
      <c r="I31" s="49"/>
    </row>
    <row r="32" spans="1:9" ht="14.25">
      <c r="A32" s="6" t="s">
        <v>94</v>
      </c>
      <c r="B32" s="82" t="s">
        <v>93</v>
      </c>
      <c r="C32" s="83">
        <v>150017</v>
      </c>
      <c r="D32" s="54">
        <f>C32/12*9</f>
        <v>112512.75</v>
      </c>
      <c r="E32" s="83">
        <v>112518</v>
      </c>
      <c r="F32" s="64">
        <f t="shared" si="0"/>
        <v>100.00466613783772</v>
      </c>
      <c r="G32" s="64">
        <f t="shared" si="1"/>
        <v>75.00349960337829</v>
      </c>
      <c r="I32" s="49"/>
    </row>
    <row r="33" spans="1:9" ht="29.25" customHeight="1">
      <c r="A33" s="7" t="s">
        <v>126</v>
      </c>
      <c r="B33" s="5" t="s">
        <v>95</v>
      </c>
      <c r="C33" s="83">
        <v>377685</v>
      </c>
      <c r="D33" s="54">
        <f aca="true" t="shared" si="3" ref="D33:D39">C33/12*9</f>
        <v>283263.75</v>
      </c>
      <c r="E33" s="83">
        <v>231974</v>
      </c>
      <c r="F33" s="64">
        <f t="shared" si="0"/>
        <v>81.89328849879308</v>
      </c>
      <c r="G33" s="64">
        <f t="shared" si="1"/>
        <v>61.41996637409481</v>
      </c>
      <c r="H33" s="50"/>
      <c r="I33" s="50"/>
    </row>
    <row r="34" spans="1:9" ht="33.75">
      <c r="A34" s="7" t="s">
        <v>96</v>
      </c>
      <c r="B34" s="35" t="s">
        <v>97</v>
      </c>
      <c r="C34" s="54">
        <v>0</v>
      </c>
      <c r="D34" s="54">
        <f t="shared" si="3"/>
        <v>0</v>
      </c>
      <c r="E34" s="54">
        <v>0</v>
      </c>
      <c r="F34" s="64">
        <v>0</v>
      </c>
      <c r="G34" s="64">
        <v>0</v>
      </c>
      <c r="I34" s="49"/>
    </row>
    <row r="35" spans="1:9" ht="12.75" customHeight="1" hidden="1">
      <c r="A35" s="4"/>
      <c r="B35" s="36"/>
      <c r="C35" s="54"/>
      <c r="D35" s="54">
        <f t="shared" si="3"/>
        <v>0</v>
      </c>
      <c r="E35" s="54"/>
      <c r="F35" s="64" t="e">
        <f t="shared" si="0"/>
        <v>#DIV/0!</v>
      </c>
      <c r="G35" s="64" t="e">
        <f t="shared" si="1"/>
        <v>#DIV/0!</v>
      </c>
      <c r="I35" s="49"/>
    </row>
    <row r="36" spans="1:9" ht="20.25" customHeight="1">
      <c r="A36" s="6" t="s">
        <v>125</v>
      </c>
      <c r="B36" s="36" t="s">
        <v>37</v>
      </c>
      <c r="C36" s="53">
        <v>211727</v>
      </c>
      <c r="D36" s="54">
        <f t="shared" si="3"/>
        <v>158795.25</v>
      </c>
      <c r="E36" s="54">
        <v>161856</v>
      </c>
      <c r="F36" s="64">
        <f>E36/D36*100</f>
        <v>101.92748208778286</v>
      </c>
      <c r="G36" s="64">
        <f>E36/C36*100</f>
        <v>76.44561156583714</v>
      </c>
      <c r="I36" s="50"/>
    </row>
    <row r="37" spans="1:9" ht="15" customHeight="1">
      <c r="A37" s="8" t="s">
        <v>127</v>
      </c>
      <c r="B37" s="37" t="s">
        <v>38</v>
      </c>
      <c r="C37" s="72">
        <v>76134</v>
      </c>
      <c r="D37" s="54">
        <f t="shared" si="3"/>
        <v>57100.5</v>
      </c>
      <c r="E37" s="54">
        <v>75486</v>
      </c>
      <c r="F37" s="64">
        <f>E37/D37*100</f>
        <v>132.19849213229307</v>
      </c>
      <c r="G37" s="64">
        <f>E37/C37*100</f>
        <v>99.1488690992198</v>
      </c>
      <c r="I37" s="50"/>
    </row>
    <row r="38" spans="1:7" ht="24.75" customHeight="1">
      <c r="A38" s="9" t="s">
        <v>39</v>
      </c>
      <c r="B38" s="38" t="s">
        <v>98</v>
      </c>
      <c r="C38" s="54">
        <v>0</v>
      </c>
      <c r="D38" s="54">
        <f t="shared" si="3"/>
        <v>0</v>
      </c>
      <c r="E38" s="54">
        <v>0</v>
      </c>
      <c r="F38" s="64">
        <v>0</v>
      </c>
      <c r="G38" s="64">
        <v>0</v>
      </c>
    </row>
    <row r="39" spans="1:7" ht="26.25" customHeight="1">
      <c r="A39" s="9" t="s">
        <v>128</v>
      </c>
      <c r="B39" s="39" t="s">
        <v>129</v>
      </c>
      <c r="C39" s="73">
        <v>0</v>
      </c>
      <c r="D39" s="54">
        <f t="shared" si="3"/>
        <v>0</v>
      </c>
      <c r="E39" s="54">
        <v>0</v>
      </c>
      <c r="F39" s="64">
        <v>0</v>
      </c>
      <c r="G39" s="64">
        <v>0</v>
      </c>
    </row>
    <row r="40" spans="1:7" ht="53.25" customHeight="1" thickBot="1">
      <c r="A40" s="9" t="s">
        <v>131</v>
      </c>
      <c r="B40" s="39" t="s">
        <v>99</v>
      </c>
      <c r="C40" s="74">
        <v>0</v>
      </c>
      <c r="D40" s="75">
        <f>C40/12*4</f>
        <v>0</v>
      </c>
      <c r="E40" s="53">
        <v>-4720</v>
      </c>
      <c r="F40" s="64">
        <v>0</v>
      </c>
      <c r="G40" s="64">
        <v>0</v>
      </c>
    </row>
    <row r="41" spans="1:7" ht="27" customHeight="1" thickBot="1">
      <c r="A41" s="10" t="s">
        <v>40</v>
      </c>
      <c r="B41" s="40" t="s">
        <v>41</v>
      </c>
      <c r="C41" s="59">
        <v>0</v>
      </c>
      <c r="D41" s="76">
        <f>C41/12*1</f>
        <v>0</v>
      </c>
      <c r="E41" s="59">
        <v>0</v>
      </c>
      <c r="F41" s="77">
        <v>0</v>
      </c>
      <c r="G41" s="78">
        <v>0</v>
      </c>
    </row>
    <row r="42" spans="1:10" ht="18" customHeight="1" thickBot="1">
      <c r="A42" s="113" t="s">
        <v>42</v>
      </c>
      <c r="B42" s="114"/>
      <c r="C42" s="79">
        <f>C30+C11</f>
        <v>1063372</v>
      </c>
      <c r="D42" s="79">
        <f>D30+D11</f>
        <v>797529</v>
      </c>
      <c r="E42" s="57">
        <f>E29+E11</f>
        <v>748016</v>
      </c>
      <c r="F42" s="80">
        <f t="shared" si="0"/>
        <v>93.79169911062796</v>
      </c>
      <c r="G42" s="81">
        <f t="shared" si="1"/>
        <v>70.34377433297097</v>
      </c>
      <c r="I42" s="14"/>
      <c r="J42" s="14"/>
    </row>
    <row r="43" ht="10.5" customHeight="1">
      <c r="A43" s="41"/>
    </row>
    <row r="44" ht="12.75" hidden="1"/>
    <row r="45" spans="1:2" ht="14.25" customHeight="1">
      <c r="A45" s="105" t="s">
        <v>113</v>
      </c>
      <c r="B45" s="105"/>
    </row>
    <row r="46" spans="1:2" ht="12.75">
      <c r="A46" s="105"/>
      <c r="B46" s="105"/>
    </row>
    <row r="47" spans="1:7" ht="14.25">
      <c r="A47" s="105"/>
      <c r="B47" s="105"/>
      <c r="E47" s="106" t="s">
        <v>123</v>
      </c>
      <c r="F47" s="106"/>
      <c r="G47" s="106"/>
    </row>
    <row r="51" ht="12.75">
      <c r="E51" s="14"/>
    </row>
  </sheetData>
  <sheetProtection/>
  <mergeCells count="14">
    <mergeCell ref="A42:B42"/>
    <mergeCell ref="F8:F10"/>
    <mergeCell ref="G8:G10"/>
    <mergeCell ref="A8:A10"/>
    <mergeCell ref="B2:G2"/>
    <mergeCell ref="A4:G4"/>
    <mergeCell ref="A5:G5"/>
    <mergeCell ref="E7:G7"/>
    <mergeCell ref="A45:B47"/>
    <mergeCell ref="E47:G47"/>
    <mergeCell ref="B8:B10"/>
    <mergeCell ref="C8:C10"/>
    <mergeCell ref="D8:D10"/>
    <mergeCell ref="E8:E10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5.8515625" style="11" customWidth="1"/>
    <col min="2" max="2" width="52.00390625" style="11" customWidth="1"/>
    <col min="3" max="3" width="12.57421875" style="11" customWidth="1"/>
    <col min="4" max="4" width="8.421875" style="84" hidden="1" customWidth="1"/>
    <col min="5" max="5" width="11.57421875" style="11" customWidth="1"/>
    <col min="6" max="6" width="1.57421875" style="84" hidden="1" customWidth="1"/>
    <col min="7" max="7" width="8.7109375" style="11" customWidth="1"/>
    <col min="8" max="16384" width="9.140625" style="44" customWidth="1"/>
  </cols>
  <sheetData>
    <row r="1" spans="2:7" ht="11.25" customHeight="1">
      <c r="B1" s="118"/>
      <c r="C1" s="119" t="s">
        <v>121</v>
      </c>
      <c r="D1" s="119"/>
      <c r="E1" s="119"/>
      <c r="F1" s="119"/>
      <c r="G1" s="119"/>
    </row>
    <row r="2" spans="2:7" ht="11.25" customHeight="1">
      <c r="B2" s="120"/>
      <c r="C2" s="120"/>
      <c r="D2" s="120"/>
      <c r="E2" s="120"/>
      <c r="F2" s="120"/>
      <c r="G2" s="120"/>
    </row>
    <row r="3" spans="1:7" ht="12.75">
      <c r="A3" s="103" t="s">
        <v>124</v>
      </c>
      <c r="B3" s="103"/>
      <c r="C3" s="103"/>
      <c r="D3" s="103"/>
      <c r="E3" s="103"/>
      <c r="F3" s="103"/>
      <c r="G3" s="103"/>
    </row>
    <row r="4" spans="1:7" ht="12.75">
      <c r="A4" s="121" t="s">
        <v>136</v>
      </c>
      <c r="B4" s="121"/>
      <c r="C4" s="121"/>
      <c r="D4" s="121"/>
      <c r="E4" s="121"/>
      <c r="F4" s="121"/>
      <c r="G4" s="121"/>
    </row>
    <row r="5" spans="4:7" ht="12.75" customHeight="1" thickBot="1">
      <c r="D5" s="11"/>
      <c r="E5" s="122" t="s">
        <v>43</v>
      </c>
      <c r="F5" s="122"/>
      <c r="G5" s="122"/>
    </row>
    <row r="6" spans="1:7" s="1" customFormat="1" ht="57" customHeight="1" thickBot="1">
      <c r="A6" s="153" t="s">
        <v>44</v>
      </c>
      <c r="B6" s="154" t="s">
        <v>45</v>
      </c>
      <c r="C6" s="148" t="s">
        <v>84</v>
      </c>
      <c r="D6" s="89" t="s">
        <v>46</v>
      </c>
      <c r="E6" s="148" t="s">
        <v>47</v>
      </c>
      <c r="F6" s="88" t="s">
        <v>48</v>
      </c>
      <c r="G6" s="219" t="s">
        <v>85</v>
      </c>
    </row>
    <row r="7" spans="1:7" ht="12" customHeight="1" thickBot="1">
      <c r="A7" s="155">
        <v>100</v>
      </c>
      <c r="B7" s="156" t="s">
        <v>49</v>
      </c>
      <c r="C7" s="152">
        <f>SUM(C8:C15)</f>
        <v>60227</v>
      </c>
      <c r="D7" s="90"/>
      <c r="E7" s="149">
        <f>SUM(E8:E15)</f>
        <v>38217</v>
      </c>
      <c r="F7" s="90"/>
      <c r="G7" s="220">
        <f aca="true" t="shared" si="0" ref="G7:G59">E7/C7*100</f>
        <v>63.454928852508004</v>
      </c>
    </row>
    <row r="8" spans="1:7" s="45" customFormat="1" ht="12.75" customHeight="1">
      <c r="A8" s="157">
        <v>102</v>
      </c>
      <c r="B8" s="158" t="s">
        <v>82</v>
      </c>
      <c r="C8" s="123">
        <v>1859</v>
      </c>
      <c r="D8" s="91"/>
      <c r="E8" s="124">
        <v>1339</v>
      </c>
      <c r="F8" s="91"/>
      <c r="G8" s="221">
        <f t="shared" si="0"/>
        <v>72.02797202797203</v>
      </c>
    </row>
    <row r="9" spans="1:7" ht="23.25" customHeight="1">
      <c r="A9" s="159">
        <v>103</v>
      </c>
      <c r="B9" s="160" t="s">
        <v>50</v>
      </c>
      <c r="C9" s="123">
        <v>1824</v>
      </c>
      <c r="D9" s="85"/>
      <c r="E9" s="124">
        <v>1376</v>
      </c>
      <c r="F9" s="85"/>
      <c r="G9" s="222">
        <f t="shared" si="0"/>
        <v>75.43859649122807</v>
      </c>
    </row>
    <row r="10" spans="1:7" ht="24" customHeight="1">
      <c r="A10" s="159">
        <v>104</v>
      </c>
      <c r="B10" s="160" t="s">
        <v>83</v>
      </c>
      <c r="C10" s="123">
        <v>29696</v>
      </c>
      <c r="D10" s="85"/>
      <c r="E10" s="124">
        <v>21440</v>
      </c>
      <c r="F10" s="85"/>
      <c r="G10" s="222">
        <f t="shared" si="0"/>
        <v>72.19827586206897</v>
      </c>
    </row>
    <row r="11" spans="1:7" ht="24" customHeight="1">
      <c r="A11" s="161">
        <v>105</v>
      </c>
      <c r="B11" s="162" t="s">
        <v>116</v>
      </c>
      <c r="C11" s="123">
        <v>6</v>
      </c>
      <c r="D11" s="28"/>
      <c r="E11" s="125">
        <v>0</v>
      </c>
      <c r="F11" s="86"/>
      <c r="G11" s="223">
        <f t="shared" si="0"/>
        <v>0</v>
      </c>
    </row>
    <row r="12" spans="1:7" ht="45" customHeight="1">
      <c r="A12" s="161">
        <v>106</v>
      </c>
      <c r="B12" s="163" t="s">
        <v>117</v>
      </c>
      <c r="C12" s="123">
        <v>7928</v>
      </c>
      <c r="D12" s="86"/>
      <c r="E12" s="124">
        <v>4447</v>
      </c>
      <c r="F12" s="86"/>
      <c r="G12" s="223">
        <f t="shared" si="0"/>
        <v>56.09233097880928</v>
      </c>
    </row>
    <row r="13" spans="1:7" ht="18" customHeight="1">
      <c r="A13" s="161">
        <v>107</v>
      </c>
      <c r="B13" s="164" t="s">
        <v>118</v>
      </c>
      <c r="C13" s="125">
        <v>1634</v>
      </c>
      <c r="D13" s="28"/>
      <c r="E13" s="125">
        <v>1634</v>
      </c>
      <c r="F13" s="86"/>
      <c r="G13" s="223">
        <f t="shared" si="0"/>
        <v>100</v>
      </c>
    </row>
    <row r="14" spans="1:7" ht="16.5" customHeight="1">
      <c r="A14" s="165">
        <v>113</v>
      </c>
      <c r="B14" s="166" t="s">
        <v>52</v>
      </c>
      <c r="C14" s="123">
        <v>11876</v>
      </c>
      <c r="D14" s="85"/>
      <c r="E14" s="124">
        <v>7981</v>
      </c>
      <c r="F14" s="85"/>
      <c r="G14" s="222">
        <f t="shared" si="0"/>
        <v>67.2027618726844</v>
      </c>
    </row>
    <row r="15" spans="1:7" ht="14.25" customHeight="1" thickBot="1">
      <c r="A15" s="167">
        <v>111</v>
      </c>
      <c r="B15" s="168" t="s">
        <v>119</v>
      </c>
      <c r="C15" s="123">
        <v>5404</v>
      </c>
      <c r="D15" s="49"/>
      <c r="E15" s="126">
        <v>0</v>
      </c>
      <c r="F15" s="92"/>
      <c r="G15" s="224">
        <f t="shared" si="0"/>
        <v>0</v>
      </c>
    </row>
    <row r="16" spans="1:7" ht="15" customHeight="1" thickBot="1">
      <c r="A16" s="169">
        <v>200</v>
      </c>
      <c r="B16" s="170" t="s">
        <v>114</v>
      </c>
      <c r="C16" s="127">
        <f>C17</f>
        <v>917</v>
      </c>
      <c r="D16" s="128">
        <f>D17</f>
        <v>0</v>
      </c>
      <c r="E16" s="127">
        <f>E17</f>
        <v>663</v>
      </c>
      <c r="F16" s="93"/>
      <c r="G16" s="220">
        <f t="shared" si="0"/>
        <v>72.30098146128681</v>
      </c>
    </row>
    <row r="17" spans="1:7" ht="15" customHeight="1" thickBot="1">
      <c r="A17" s="169">
        <v>203</v>
      </c>
      <c r="B17" s="170" t="s">
        <v>115</v>
      </c>
      <c r="C17" s="123">
        <v>917</v>
      </c>
      <c r="D17" s="129"/>
      <c r="E17" s="124">
        <v>663</v>
      </c>
      <c r="F17" s="93"/>
      <c r="G17" s="220">
        <f>E17/C17*100</f>
        <v>72.30098146128681</v>
      </c>
    </row>
    <row r="18" spans="1:7" ht="23.25" customHeight="1" thickBot="1">
      <c r="A18" s="171">
        <v>300</v>
      </c>
      <c r="B18" s="172" t="s">
        <v>53</v>
      </c>
      <c r="C18" s="152">
        <f>SUM(C19:C21)</f>
        <v>9869</v>
      </c>
      <c r="D18" s="93"/>
      <c r="E18" s="138">
        <f>SUM(E19:E21)</f>
        <v>7275</v>
      </c>
      <c r="F18" s="93"/>
      <c r="G18" s="220">
        <f t="shared" si="0"/>
        <v>73.7156753470463</v>
      </c>
    </row>
    <row r="19" spans="1:7" ht="18" customHeight="1">
      <c r="A19" s="173">
        <v>309</v>
      </c>
      <c r="B19" s="160" t="s">
        <v>132</v>
      </c>
      <c r="C19" s="123">
        <v>470</v>
      </c>
      <c r="D19" s="94"/>
      <c r="E19" s="124">
        <v>276</v>
      </c>
      <c r="F19" s="94"/>
      <c r="G19" s="225">
        <f t="shared" si="0"/>
        <v>58.723404255319146</v>
      </c>
    </row>
    <row r="20" spans="1:8" ht="42" customHeight="1">
      <c r="A20" s="159">
        <v>310</v>
      </c>
      <c r="B20" s="160" t="s">
        <v>133</v>
      </c>
      <c r="C20" s="123">
        <v>8999</v>
      </c>
      <c r="D20" s="25"/>
      <c r="E20" s="124">
        <v>6617</v>
      </c>
      <c r="F20" s="85"/>
      <c r="G20" s="222">
        <f t="shared" si="0"/>
        <v>73.53039226580731</v>
      </c>
      <c r="H20" s="11"/>
    </row>
    <row r="21" spans="1:8" ht="24" customHeight="1" thickBot="1">
      <c r="A21" s="167">
        <v>314</v>
      </c>
      <c r="B21" s="174" t="s">
        <v>100</v>
      </c>
      <c r="C21" s="130">
        <v>400</v>
      </c>
      <c r="D21" s="92"/>
      <c r="E21" s="131">
        <v>382</v>
      </c>
      <c r="F21" s="92"/>
      <c r="G21" s="223">
        <f t="shared" si="0"/>
        <v>95.5</v>
      </c>
      <c r="H21" s="11"/>
    </row>
    <row r="22" spans="1:8" ht="17.25" customHeight="1" thickBot="1">
      <c r="A22" s="171">
        <v>400</v>
      </c>
      <c r="B22" s="175" t="s">
        <v>54</v>
      </c>
      <c r="C22" s="139">
        <f>SUM(C23:C29)</f>
        <v>182498</v>
      </c>
      <c r="D22" s="93"/>
      <c r="E22" s="144">
        <f>SUM(E23:E29)</f>
        <v>63496</v>
      </c>
      <c r="F22" s="93"/>
      <c r="G22" s="220">
        <f t="shared" si="0"/>
        <v>34.792710057096514</v>
      </c>
      <c r="H22" s="11"/>
    </row>
    <row r="23" spans="1:8" ht="15" customHeight="1">
      <c r="A23" s="176">
        <v>405</v>
      </c>
      <c r="B23" s="177" t="s">
        <v>55</v>
      </c>
      <c r="C23" s="132">
        <v>408</v>
      </c>
      <c r="D23" s="133"/>
      <c r="E23" s="134">
        <v>0</v>
      </c>
      <c r="F23" s="94"/>
      <c r="G23" s="225">
        <f t="shared" si="0"/>
        <v>0</v>
      </c>
      <c r="H23" s="11"/>
    </row>
    <row r="24" spans="1:7" ht="13.5" customHeight="1">
      <c r="A24" s="176">
        <v>406</v>
      </c>
      <c r="B24" s="178" t="s">
        <v>56</v>
      </c>
      <c r="C24" s="135">
        <v>116395</v>
      </c>
      <c r="D24" s="94"/>
      <c r="E24" s="124">
        <v>46318</v>
      </c>
      <c r="F24" s="94"/>
      <c r="G24" s="222">
        <f t="shared" si="0"/>
        <v>39.793805575840885</v>
      </c>
    </row>
    <row r="25" spans="1:7" ht="12" customHeight="1">
      <c r="A25" s="176">
        <v>407</v>
      </c>
      <c r="B25" s="179" t="s">
        <v>57</v>
      </c>
      <c r="C25" s="123">
        <v>25</v>
      </c>
      <c r="D25" s="94"/>
      <c r="E25" s="134">
        <v>0</v>
      </c>
      <c r="F25" s="94"/>
      <c r="G25" s="222">
        <v>0</v>
      </c>
    </row>
    <row r="26" spans="1:7" ht="12.75" customHeight="1">
      <c r="A26" s="180">
        <v>408</v>
      </c>
      <c r="B26" s="181" t="s">
        <v>58</v>
      </c>
      <c r="C26" s="123">
        <v>1283</v>
      </c>
      <c r="D26" s="92"/>
      <c r="E26" s="136">
        <v>846</v>
      </c>
      <c r="F26" s="92"/>
      <c r="G26" s="222">
        <f t="shared" si="0"/>
        <v>65.93920498830866</v>
      </c>
    </row>
    <row r="27" spans="1:8" ht="12" customHeight="1">
      <c r="A27" s="182">
        <v>409</v>
      </c>
      <c r="B27" s="178" t="s">
        <v>101</v>
      </c>
      <c r="C27" s="123">
        <v>62897</v>
      </c>
      <c r="D27" s="95"/>
      <c r="E27" s="124">
        <v>15622</v>
      </c>
      <c r="F27" s="96"/>
      <c r="G27" s="222">
        <f t="shared" si="0"/>
        <v>24.83743262794728</v>
      </c>
      <c r="H27" s="46"/>
    </row>
    <row r="28" spans="1:8" ht="12" customHeight="1">
      <c r="A28" s="182">
        <v>410</v>
      </c>
      <c r="B28" s="178" t="s">
        <v>102</v>
      </c>
      <c r="C28" s="123">
        <v>350</v>
      </c>
      <c r="D28" s="95"/>
      <c r="E28" s="137">
        <v>350</v>
      </c>
      <c r="F28" s="96"/>
      <c r="G28" s="222">
        <f t="shared" si="0"/>
        <v>100</v>
      </c>
      <c r="H28" s="46"/>
    </row>
    <row r="29" spans="1:7" ht="15.75" customHeight="1" thickBot="1">
      <c r="A29" s="180">
        <v>412</v>
      </c>
      <c r="B29" s="183" t="s">
        <v>59</v>
      </c>
      <c r="C29" s="123">
        <v>1140</v>
      </c>
      <c r="D29" s="92"/>
      <c r="E29" s="124">
        <v>360</v>
      </c>
      <c r="F29" s="92"/>
      <c r="G29" s="223">
        <f t="shared" si="0"/>
        <v>31.57894736842105</v>
      </c>
    </row>
    <row r="30" spans="1:7" s="2" customFormat="1" ht="15.75" customHeight="1" thickBot="1">
      <c r="A30" s="184">
        <v>500</v>
      </c>
      <c r="B30" s="185" t="s">
        <v>60</v>
      </c>
      <c r="C30" s="138">
        <f>SUM(C31:C34)</f>
        <v>467727</v>
      </c>
      <c r="D30" s="93"/>
      <c r="E30" s="139">
        <f>SUM(E31:E34)</f>
        <v>287277</v>
      </c>
      <c r="F30" s="93"/>
      <c r="G30" s="220">
        <f t="shared" si="0"/>
        <v>61.41980257714435</v>
      </c>
    </row>
    <row r="31" spans="1:7" ht="12" customHeight="1">
      <c r="A31" s="186">
        <v>501</v>
      </c>
      <c r="B31" s="187" t="s">
        <v>61</v>
      </c>
      <c r="C31" s="123">
        <v>2483</v>
      </c>
      <c r="D31" s="133"/>
      <c r="E31" s="124">
        <v>1242</v>
      </c>
      <c r="F31" s="94"/>
      <c r="G31" s="225">
        <f t="shared" si="0"/>
        <v>50.020136931131695</v>
      </c>
    </row>
    <row r="32" spans="1:7" ht="15" customHeight="1">
      <c r="A32" s="188">
        <v>502</v>
      </c>
      <c r="B32" s="189" t="s">
        <v>62</v>
      </c>
      <c r="C32" s="123">
        <v>430029</v>
      </c>
      <c r="D32" s="25"/>
      <c r="E32" s="140">
        <v>265519</v>
      </c>
      <c r="F32" s="85"/>
      <c r="G32" s="222">
        <f t="shared" si="0"/>
        <v>61.74444049122268</v>
      </c>
    </row>
    <row r="33" spans="1:7" ht="12" customHeight="1">
      <c r="A33" s="190">
        <v>503</v>
      </c>
      <c r="B33" s="191" t="s">
        <v>63</v>
      </c>
      <c r="C33" s="123">
        <v>34854</v>
      </c>
      <c r="D33" s="86"/>
      <c r="E33" s="124">
        <v>20216</v>
      </c>
      <c r="F33" s="86"/>
      <c r="G33" s="222">
        <f t="shared" si="0"/>
        <v>58.001950995581566</v>
      </c>
    </row>
    <row r="34" spans="1:7" ht="17.25" customHeight="1" thickBot="1">
      <c r="A34" s="190">
        <v>505</v>
      </c>
      <c r="B34" s="191" t="s">
        <v>64</v>
      </c>
      <c r="C34" s="141">
        <v>361</v>
      </c>
      <c r="D34" s="86"/>
      <c r="E34" s="142">
        <v>300</v>
      </c>
      <c r="F34" s="86"/>
      <c r="G34" s="222">
        <f t="shared" si="0"/>
        <v>83.10249307479224</v>
      </c>
    </row>
    <row r="35" spans="1:7" s="2" customFormat="1" ht="14.25" customHeight="1" thickBot="1">
      <c r="A35" s="184">
        <v>600</v>
      </c>
      <c r="B35" s="185" t="s">
        <v>65</v>
      </c>
      <c r="C35" s="143">
        <v>1252</v>
      </c>
      <c r="D35" s="93"/>
      <c r="E35" s="144">
        <v>804</v>
      </c>
      <c r="F35" s="93"/>
      <c r="G35" s="220">
        <f t="shared" si="0"/>
        <v>64.21725239616613</v>
      </c>
    </row>
    <row r="36" spans="1:7" s="2" customFormat="1" ht="12" customHeight="1" thickBot="1">
      <c r="A36" s="192">
        <v>700</v>
      </c>
      <c r="B36" s="193" t="s">
        <v>66</v>
      </c>
      <c r="C36" s="226">
        <f>SUM(C37:C41)</f>
        <v>396898</v>
      </c>
      <c r="D36" s="90"/>
      <c r="E36" s="149">
        <f>SUM(E37:E41)</f>
        <v>285209</v>
      </c>
      <c r="F36" s="90"/>
      <c r="G36" s="220">
        <f t="shared" si="0"/>
        <v>71.8595205821143</v>
      </c>
    </row>
    <row r="37" spans="1:7" s="2" customFormat="1" ht="12" customHeight="1">
      <c r="A37" s="186">
        <v>701</v>
      </c>
      <c r="B37" s="187" t="s">
        <v>67</v>
      </c>
      <c r="C37" s="123">
        <v>121844</v>
      </c>
      <c r="D37" s="133"/>
      <c r="E37" s="145">
        <v>87269</v>
      </c>
      <c r="F37" s="94"/>
      <c r="G37" s="225">
        <f t="shared" si="0"/>
        <v>71.6235514264141</v>
      </c>
    </row>
    <row r="38" spans="1:7" s="2" customFormat="1" ht="12" customHeight="1">
      <c r="A38" s="188">
        <v>702</v>
      </c>
      <c r="B38" s="189" t="s">
        <v>68</v>
      </c>
      <c r="C38" s="123">
        <v>182690</v>
      </c>
      <c r="D38" s="85"/>
      <c r="E38" s="145">
        <v>129415</v>
      </c>
      <c r="F38" s="85"/>
      <c r="G38" s="222">
        <f t="shared" si="0"/>
        <v>70.83857901362964</v>
      </c>
    </row>
    <row r="39" spans="1:7" s="2" customFormat="1" ht="12" customHeight="1">
      <c r="A39" s="188">
        <v>703</v>
      </c>
      <c r="B39" s="189" t="s">
        <v>130</v>
      </c>
      <c r="C39" s="135">
        <v>71235</v>
      </c>
      <c r="D39" s="85"/>
      <c r="E39" s="145">
        <v>51077</v>
      </c>
      <c r="F39" s="85"/>
      <c r="G39" s="222">
        <f t="shared" si="0"/>
        <v>71.70211272548606</v>
      </c>
    </row>
    <row r="40" spans="1:7" s="2" customFormat="1" ht="12" customHeight="1">
      <c r="A40" s="188">
        <v>707</v>
      </c>
      <c r="B40" s="194" t="s">
        <v>69</v>
      </c>
      <c r="C40" s="124">
        <v>12927</v>
      </c>
      <c r="D40" s="85"/>
      <c r="E40" s="140">
        <v>12004</v>
      </c>
      <c r="F40" s="85"/>
      <c r="G40" s="222">
        <f t="shared" si="0"/>
        <v>92.85990562388798</v>
      </c>
    </row>
    <row r="41" spans="1:7" s="2" customFormat="1" ht="13.5" customHeight="1" thickBot="1">
      <c r="A41" s="190">
        <v>709</v>
      </c>
      <c r="B41" s="195" t="s">
        <v>70</v>
      </c>
      <c r="C41" s="124">
        <v>8202</v>
      </c>
      <c r="D41" s="86"/>
      <c r="E41" s="135">
        <v>5444</v>
      </c>
      <c r="F41" s="86"/>
      <c r="G41" s="223">
        <f t="shared" si="0"/>
        <v>66.37405510851012</v>
      </c>
    </row>
    <row r="42" spans="1:7" s="2" customFormat="1" ht="13.5" customHeight="1" thickBot="1">
      <c r="A42" s="196">
        <v>800</v>
      </c>
      <c r="B42" s="197" t="s">
        <v>71</v>
      </c>
      <c r="C42" s="227">
        <f>SUM(C43:C44)</f>
        <v>46932</v>
      </c>
      <c r="D42" s="93">
        <f>SUM(D43:D44)</f>
        <v>0</v>
      </c>
      <c r="E42" s="144">
        <f>SUM(E43:E44)</f>
        <v>34951</v>
      </c>
      <c r="F42" s="93"/>
      <c r="G42" s="220">
        <f t="shared" si="0"/>
        <v>74.47157589704253</v>
      </c>
    </row>
    <row r="43" spans="1:7" s="2" customFormat="1" ht="12" customHeight="1">
      <c r="A43" s="186">
        <v>801</v>
      </c>
      <c r="B43" s="187" t="s">
        <v>72</v>
      </c>
      <c r="C43" s="124">
        <v>44298</v>
      </c>
      <c r="D43" s="94"/>
      <c r="E43" s="145">
        <v>33370</v>
      </c>
      <c r="F43" s="94"/>
      <c r="G43" s="225">
        <f t="shared" si="0"/>
        <v>75.33071470495281</v>
      </c>
    </row>
    <row r="44" spans="1:7" s="2" customFormat="1" ht="15.75" customHeight="1" thickBot="1">
      <c r="A44" s="190">
        <v>804</v>
      </c>
      <c r="B44" s="191" t="s">
        <v>73</v>
      </c>
      <c r="C44" s="124">
        <v>2634</v>
      </c>
      <c r="D44" s="86"/>
      <c r="E44" s="145">
        <v>1581</v>
      </c>
      <c r="F44" s="86"/>
      <c r="G44" s="223">
        <f t="shared" si="0"/>
        <v>60.02277904328018</v>
      </c>
    </row>
    <row r="45" spans="1:7" s="2" customFormat="1" ht="12" customHeight="1" thickBot="1">
      <c r="A45" s="198">
        <v>1000</v>
      </c>
      <c r="B45" s="197" t="s">
        <v>75</v>
      </c>
      <c r="C45" s="139">
        <f>SUM(C47:C49)</f>
        <v>33572</v>
      </c>
      <c r="D45" s="93"/>
      <c r="E45" s="138">
        <f>SUM(E47:E49)</f>
        <v>27577</v>
      </c>
      <c r="F45" s="93"/>
      <c r="G45" s="220">
        <f t="shared" si="0"/>
        <v>82.14285714285714</v>
      </c>
    </row>
    <row r="46" spans="1:7" s="2" customFormat="1" ht="12" customHeight="1">
      <c r="A46" s="199">
        <v>1002</v>
      </c>
      <c r="B46" s="200" t="s">
        <v>103</v>
      </c>
      <c r="C46" s="215">
        <v>0</v>
      </c>
      <c r="D46" s="94"/>
      <c r="E46" s="134">
        <v>0</v>
      </c>
      <c r="F46" s="94"/>
      <c r="G46" s="225">
        <v>0</v>
      </c>
    </row>
    <row r="47" spans="1:7" s="2" customFormat="1" ht="12" customHeight="1">
      <c r="A47" s="201">
        <v>1003</v>
      </c>
      <c r="B47" s="194" t="s">
        <v>76</v>
      </c>
      <c r="C47" s="124">
        <v>26285</v>
      </c>
      <c r="D47" s="87"/>
      <c r="E47" s="145">
        <v>20959</v>
      </c>
      <c r="F47" s="87"/>
      <c r="G47" s="222">
        <f>E47/C47*100</f>
        <v>79.73749286665398</v>
      </c>
    </row>
    <row r="48" spans="1:7" s="3" customFormat="1" ht="12" customHeight="1">
      <c r="A48" s="201">
        <v>1004</v>
      </c>
      <c r="B48" s="194" t="s">
        <v>134</v>
      </c>
      <c r="C48" s="124">
        <v>2615</v>
      </c>
      <c r="D48" s="87"/>
      <c r="E48" s="145">
        <v>2581</v>
      </c>
      <c r="F48" s="87"/>
      <c r="G48" s="222">
        <f t="shared" si="0"/>
        <v>98.69980879541109</v>
      </c>
    </row>
    <row r="49" spans="1:7" s="2" customFormat="1" ht="14.25" customHeight="1" thickBot="1">
      <c r="A49" s="202">
        <v>1006</v>
      </c>
      <c r="B49" s="203" t="s">
        <v>77</v>
      </c>
      <c r="C49" s="124">
        <v>4672</v>
      </c>
      <c r="D49" s="97"/>
      <c r="E49" s="145">
        <v>4037</v>
      </c>
      <c r="F49" s="97"/>
      <c r="G49" s="222">
        <f t="shared" si="0"/>
        <v>86.4083904109589</v>
      </c>
    </row>
    <row r="50" spans="1:7" ht="13.5" customHeight="1" hidden="1">
      <c r="A50" s="204">
        <v>1101</v>
      </c>
      <c r="B50" s="205" t="s">
        <v>78</v>
      </c>
      <c r="C50" s="216"/>
      <c r="D50" s="98"/>
      <c r="E50" s="150"/>
      <c r="F50" s="98"/>
      <c r="G50" s="222" t="e">
        <f t="shared" si="0"/>
        <v>#DIV/0!</v>
      </c>
    </row>
    <row r="51" spans="1:7" ht="13.5" customHeight="1" hidden="1">
      <c r="A51" s="201">
        <v>1102</v>
      </c>
      <c r="B51" s="194" t="s">
        <v>79</v>
      </c>
      <c r="C51" s="217"/>
      <c r="D51" s="85"/>
      <c r="E51" s="136"/>
      <c r="F51" s="85"/>
      <c r="G51" s="222" t="e">
        <f t="shared" si="0"/>
        <v>#DIV/0!</v>
      </c>
    </row>
    <row r="52" spans="1:7" ht="14.25" customHeight="1" hidden="1">
      <c r="A52" s="201">
        <v>1103</v>
      </c>
      <c r="B52" s="194" t="s">
        <v>80</v>
      </c>
      <c r="C52" s="217"/>
      <c r="D52" s="85"/>
      <c r="E52" s="136"/>
      <c r="F52" s="85"/>
      <c r="G52" s="222" t="e">
        <f t="shared" si="0"/>
        <v>#DIV/0!</v>
      </c>
    </row>
    <row r="53" spans="1:7" ht="13.5" customHeight="1" hidden="1">
      <c r="A53" s="206">
        <v>1104</v>
      </c>
      <c r="B53" s="183" t="s">
        <v>81</v>
      </c>
      <c r="C53" s="218"/>
      <c r="D53" s="92"/>
      <c r="E53" s="131"/>
      <c r="F53" s="92"/>
      <c r="G53" s="223" t="e">
        <f t="shared" si="0"/>
        <v>#DIV/0!</v>
      </c>
    </row>
    <row r="54" spans="1:7" ht="13.5" customHeight="1" thickBot="1">
      <c r="A54" s="198">
        <v>1100</v>
      </c>
      <c r="B54" s="197" t="s">
        <v>74</v>
      </c>
      <c r="C54" s="227">
        <f>SUM(C55:C56)</f>
        <v>11370</v>
      </c>
      <c r="D54" s="93"/>
      <c r="E54" s="138">
        <f>SUM(E55:E56)</f>
        <v>7954</v>
      </c>
      <c r="F54" s="99"/>
      <c r="G54" s="220">
        <f t="shared" si="0"/>
        <v>69.95602462620933</v>
      </c>
    </row>
    <row r="55" spans="1:7" ht="13.5" customHeight="1">
      <c r="A55" s="207">
        <v>1102</v>
      </c>
      <c r="B55" s="205" t="s">
        <v>104</v>
      </c>
      <c r="C55" s="146">
        <v>8809</v>
      </c>
      <c r="D55" s="85"/>
      <c r="E55" s="145">
        <v>6243</v>
      </c>
      <c r="F55" s="96"/>
      <c r="G55" s="222">
        <f t="shared" si="0"/>
        <v>70.87070042002497</v>
      </c>
    </row>
    <row r="56" spans="1:7" ht="13.5" customHeight="1">
      <c r="A56" s="207">
        <v>1105</v>
      </c>
      <c r="B56" s="208" t="s">
        <v>120</v>
      </c>
      <c r="C56" s="146">
        <v>2561</v>
      </c>
      <c r="D56" s="85"/>
      <c r="E56" s="145">
        <v>1711</v>
      </c>
      <c r="F56" s="96"/>
      <c r="G56" s="222">
        <f t="shared" si="0"/>
        <v>66.80983990628661</v>
      </c>
    </row>
    <row r="57" spans="1:7" ht="13.5" customHeight="1">
      <c r="A57" s="209">
        <v>1200</v>
      </c>
      <c r="B57" s="210" t="s">
        <v>105</v>
      </c>
      <c r="C57" s="146">
        <v>2200</v>
      </c>
      <c r="D57" s="85"/>
      <c r="E57" s="145">
        <v>1647</v>
      </c>
      <c r="F57" s="96"/>
      <c r="G57" s="222">
        <f t="shared" si="0"/>
        <v>74.86363636363636</v>
      </c>
    </row>
    <row r="58" spans="1:7" ht="13.5" customHeight="1" thickBot="1">
      <c r="A58" s="211">
        <v>1300</v>
      </c>
      <c r="B58" s="212" t="s">
        <v>51</v>
      </c>
      <c r="C58" s="146">
        <v>405</v>
      </c>
      <c r="D58" s="28"/>
      <c r="E58" s="147">
        <v>2</v>
      </c>
      <c r="F58" s="100"/>
      <c r="G58" s="223">
        <f t="shared" si="0"/>
        <v>0.49382716049382713</v>
      </c>
    </row>
    <row r="59" spans="1:7" ht="16.5" customHeight="1" thickBot="1">
      <c r="A59" s="213"/>
      <c r="B59" s="214" t="s">
        <v>106</v>
      </c>
      <c r="C59" s="152">
        <f>C58+C57+C54+C45+C42+C36+C35+C30+C22+C18+C16+C7</f>
        <v>1213867</v>
      </c>
      <c r="D59" s="101"/>
      <c r="E59" s="151">
        <f>E58+E57+E54+E45+E42+E36+E35+E30+E22+E18+E16+E7</f>
        <v>755072</v>
      </c>
      <c r="F59" s="99"/>
      <c r="G59" s="220">
        <f t="shared" si="0"/>
        <v>62.20384935087616</v>
      </c>
    </row>
    <row r="60" ht="9.75" customHeight="1"/>
    <row r="61" spans="1:2" ht="14.25" customHeight="1">
      <c r="A61" s="105" t="s">
        <v>113</v>
      </c>
      <c r="B61" s="105"/>
    </row>
    <row r="62" spans="1:2" ht="12.75">
      <c r="A62" s="105"/>
      <c r="B62" s="105"/>
    </row>
    <row r="63" spans="1:7" ht="14.25">
      <c r="A63" s="105"/>
      <c r="B63" s="105"/>
      <c r="E63" s="106" t="s">
        <v>123</v>
      </c>
      <c r="F63" s="106"/>
      <c r="G63" s="106"/>
    </row>
  </sheetData>
  <sheetProtection/>
  <mergeCells count="7">
    <mergeCell ref="C1:G1"/>
    <mergeCell ref="B2:G2"/>
    <mergeCell ref="A3:G3"/>
    <mergeCell ref="A4:G4"/>
    <mergeCell ref="E5:G5"/>
    <mergeCell ref="A61:B63"/>
    <mergeCell ref="E63:G63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2016-11-14T09:06:44Z</cp:lastPrinted>
  <dcterms:created xsi:type="dcterms:W3CDTF">1996-10-08T23:32:33Z</dcterms:created>
  <dcterms:modified xsi:type="dcterms:W3CDTF">2021-10-11T08:57:22Z</dcterms:modified>
  <cp:category/>
  <cp:version/>
  <cp:contentType/>
  <cp:contentStatus/>
</cp:coreProperties>
</file>